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1"/>
  </bookViews>
  <sheets>
    <sheet name="Доходы" sheetId="1" r:id="rId1"/>
    <sheet name="Расходы" sheetId="2" r:id="rId2"/>
    <sheet name="Источники деф.бюд." sheetId="3" r:id="rId3"/>
  </sheets>
  <definedNames/>
  <calcPr fullCalcOnLoad="1" refMode="R1C1"/>
</workbook>
</file>

<file path=xl/sharedStrings.xml><?xml version="1.0" encoding="utf-8"?>
<sst xmlns="http://schemas.openxmlformats.org/spreadsheetml/2006/main" count="210" uniqueCount="187">
  <si>
    <t>Код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</si>
  <si>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</si>
  <si>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</si>
  <si>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</si>
  <si>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</si>
  <si>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</si>
  <si>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</si>
  <si>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</si>
  <si>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</si>
  <si>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бюджетам поселений на поддержку мер  по  обеспечению сбалансированности бюджетов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</si>
  <si>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</si>
  <si>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</si>
  <si>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18210102030011000110</t>
  </si>
  <si>
    <t>00085000000000000000</t>
  </si>
  <si>
    <t>00010000000000000000</t>
  </si>
  <si>
    <t>18210100000000000000</t>
  </si>
  <si>
    <t>18210102000010000110</t>
  </si>
  <si>
    <t>25720000000000000000</t>
  </si>
  <si>
    <t>25720200000000000000</t>
  </si>
  <si>
    <t>25720201000000000151</t>
  </si>
  <si>
    <t>25720201001100000151</t>
  </si>
  <si>
    <t>25720201003100000151</t>
  </si>
  <si>
    <t>25720203000000000151</t>
  </si>
  <si>
    <t>25720203015100000151</t>
  </si>
  <si>
    <t>25710800000000000000</t>
  </si>
  <si>
    <t>25710804000011000110</t>
  </si>
  <si>
    <t>25710804020011000110</t>
  </si>
  <si>
    <t>Государственная пошлина за совершение нотариальных действий (за исключением действий, совершаемых консульскими 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</si>
  <si>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</si>
  <si>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</si>
  <si>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Исполнено (тыс.руб.)</t>
  </si>
  <si>
    <t>Назначено                                                            (тыс.руб.)</t>
  </si>
  <si>
    <t>ДОХОДЫ ВСЕГО</t>
  </si>
  <si>
    <t>Код главного распорядителя бюджетных средств</t>
  </si>
  <si>
    <t>Наименование главного распорядителя бюджета, раздела, подраздела,целевой статьи, вида расходов</t>
  </si>
  <si>
    <t>Рз  ПР  ЦСР  ВР</t>
  </si>
  <si>
    <t>Назначено (тыс.руб.)</t>
  </si>
  <si>
    <t>АДМИНИСТРАЦИЯ ГОРОДСКОГО ПОСЕЛЕНИЯ РОЩИНСКИЙ</t>
  </si>
  <si>
    <t>ФУНКЦИОНИРОВАНИЕ ВЫСШЕГО ДОЛЖНОСТНОГО ЛИЦА СУБЪЕКТА РОССИЙСКОЙ ФЕДЕРАЦИИ И ОРГАНА МЕСТНОГО САМОУПРАВЛЕНИЯ</t>
  </si>
  <si>
    <t>01 02</t>
  </si>
  <si>
    <t>Глава муниципального образования</t>
  </si>
  <si>
    <t>01 02 002 03 00</t>
  </si>
  <si>
    <t>Содержание органов местного самоуправления</t>
  </si>
  <si>
    <t>01 02 002 03 00 500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</si>
  <si>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</si>
  <si>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01 03</t>
  </si>
  <si>
    <t>Руководство и управление в сфере установленных функций органов местного самоуправления</t>
  </si>
  <si>
    <t>01 03 002 04 00</t>
  </si>
  <si>
    <t>01 03 002 04 00 500</t>
  </si>
  <si>
    <t xml:space="preserve">Председатель представительного органа муниципального образования </t>
  </si>
  <si>
    <t>01 03 002 11 00</t>
  </si>
  <si>
    <t>01 03 002 11 00 500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</si>
  <si>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</si>
  <si>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01 04</t>
  </si>
  <si>
    <t>01 04 002 04 00</t>
  </si>
  <si>
    <t>01 04 002 04 00 500</t>
  </si>
  <si>
    <t>РЕЗЕРВНЫЕ ФОНДЫ</t>
  </si>
  <si>
    <t>01 11</t>
  </si>
  <si>
    <t>Резервные фонды местных администраций</t>
  </si>
  <si>
    <t>01 11 070 05 00</t>
  </si>
  <si>
    <t>Прочие расходы</t>
  </si>
  <si>
    <t>01 11 070 05 00 013</t>
  </si>
  <si>
    <t>МОБИЛИЗАЦИОННАЯ И ВНЕВОЙСКОВАЯ ПОДГОТОВКА</t>
  </si>
  <si>
    <t>02 03</t>
  </si>
  <si>
    <t>Осуществление первичного воинского учета на территориях, где отсутствуют военные комиссариаты</t>
  </si>
  <si>
    <t>02 03 001 36 00</t>
  </si>
  <si>
    <t>02 03 001 36 00 500</t>
  </si>
  <si>
    <t>ЗАЩИТА НАСЕЛЕНИЯ И ТЕРРИТОРИИ ОТ ПОСЛЕДСТВИЙ ЧЕРЕЗВЫЧАЙНЫХ СИТУАЦИЙ ПРИРОДНОГО И ТЕХНОГЕННОГО ХАРАКТЕРА,ГРАЖДАНСКАЯ ОБОРОНА</t>
  </si>
  <si>
    <t>03 09</t>
  </si>
  <si>
    <t>Предупреждение и ликвидация последствий черезвычайных ситуаций и стихийных бедствий природного и техногенного характера</t>
  </si>
  <si>
    <t>Выполнение функций органами местного самоуправления</t>
  </si>
  <si>
    <t>ОБЩЕЭКОНОМИЧЕСКИЕ ВОПРОСЫ</t>
  </si>
  <si>
    <t>04 01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</si>
  <si>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</si>
  <si>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04 01 510 002 00</t>
  </si>
  <si>
    <t>БЛАГОУСТРОЙСТВО</t>
  </si>
  <si>
    <t>05 03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</si>
  <si>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</si>
  <si>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05 03 600 02 00</t>
  </si>
  <si>
    <t>05 03 600 02 00 002</t>
  </si>
  <si>
    <t>Озеленение</t>
  </si>
  <si>
    <t>05 03 600 03 00</t>
  </si>
  <si>
    <t>05 03 600 03 00 002</t>
  </si>
  <si>
    <t>Организация и содержание мест захоронения</t>
  </si>
  <si>
    <t>05 03 600 04 00</t>
  </si>
  <si>
    <t>05 03 600 04 00 002</t>
  </si>
  <si>
    <t>Прочие мероприятия по благоустройству городских округов и поселений</t>
  </si>
  <si>
    <t>05 03 600 05 00</t>
  </si>
  <si>
    <t>05 03 600 05 00 002</t>
  </si>
  <si>
    <t>МОЛОДЕЖНАЯ ПОЛИТИКА И ОЗДОРОВЛЕНИЕ ДЕТЕЙ</t>
  </si>
  <si>
    <t>07 07</t>
  </si>
  <si>
    <t>Проведение мероприятий для детей и молодежи</t>
  </si>
  <si>
    <t>07 07 431 01 00</t>
  </si>
  <si>
    <t>07 07 431 01 00 002</t>
  </si>
  <si>
    <t>ФИЗИЧЕСКАЯ КУЛЬТУРА И СПОРТ</t>
  </si>
  <si>
    <t>11 01</t>
  </si>
  <si>
    <t>Мероприятия в области здравоохранения, спорта и физической культуры, туризма</t>
  </si>
  <si>
    <t>11 01 512 97 00</t>
  </si>
  <si>
    <t>11 01 512 97 00 02</t>
  </si>
  <si>
    <t>ДРУГИЕ ВОПРОСЫ В ОБЛАСТИ СОЦИАЛЬНОЙ ПОЛИТИКЕ</t>
  </si>
  <si>
    <t>10 06</t>
  </si>
  <si>
    <t>Целевые программы муниципальных образований</t>
  </si>
  <si>
    <t>Мероприятия в области социальной политики</t>
  </si>
  <si>
    <t>Код</t>
  </si>
  <si>
    <t>Наименование 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</si>
  <si>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Назначено    
(тыс. руб.)</t>
  </si>
  <si>
    <t>Исполнено 
(тыс. руб.)</t>
  </si>
  <si>
    <t>ИСТОЧНИКИ ФИНАНСИРОВАНИЯ ДЕФИЦИТА БЮДЖЕТА - всего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</si>
  <si>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</si>
  <si>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</si>
  <si>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</si>
  <si>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</si>
  <si>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</si>
  <si>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</si>
  <si>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</si>
  <si>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</si>
  <si>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</si>
  <si>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</si>
  <si>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</si>
  <si>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</si>
  <si>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</si>
  <si>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</si>
  <si>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</si>
  <si>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</si>
  <si>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</si>
  <si>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</si>
  <si>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</si>
  <si>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поселений</t>
  </si>
  <si>
    <t>Неисполненные
назначения (тыс.руб.)</t>
  </si>
  <si>
    <t>10 06 795 00 00</t>
  </si>
  <si>
    <t>10 06 795 00 00 482</t>
  </si>
  <si>
    <t>Код администратора</t>
  </si>
  <si>
    <t>ПРИЛОЖЕНИЕ №1</t>
  </si>
  <si>
    <t>ПРИЛОЖЕНИЕ №2</t>
  </si>
  <si>
    <t>ПРИЛОЖЕНИЕ №3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</si>
  <si>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соотвествии со статьями 227,227.1 и 228 Налогового кодекса Российской Федерации</t>
  </si>
  <si>
    <t>Налог на доходы физических лиц,полученных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адвокадские кабинеты и других лиц занимающихся частной практикой в соотвествии со статьей 227 Налогового кодекса</t>
  </si>
  <si>
    <t>Налог на доходы физических лиц с доходов, полученных в соотвествии со статьей 228 Налогового Кодекса РФ</t>
  </si>
  <si>
    <t>01</t>
  </si>
  <si>
    <t>НАЦИОНАЛЬНАЯ ОБОРОНА</t>
  </si>
  <si>
    <t>02</t>
  </si>
  <si>
    <t>ОБЩЕГОСУДАРСТВЕННЫЕ ВОПРОСЫ</t>
  </si>
  <si>
    <t>НАЦИОНАЛЬНАЯ БЕЗОПАСНОСТЬ И ПРАВОХРАНИТЕЛЬНАЯ ДЕЯТЕЛЬНОСТЬ</t>
  </si>
  <si>
    <t>03</t>
  </si>
  <si>
    <t>03 09 219 01 00</t>
  </si>
  <si>
    <t>03 09 219 01 00 002</t>
  </si>
  <si>
    <t>ДРУГИЕ ВОПРОСЫ В ОБЛАСТИ НАЦИОНАЛЬНОЙ БЕЗОПАСНОСТИ И ПРАВОХРАНИТЕЛЬНОЙ ДЕЯТЕЛЬНОСТИ</t>
  </si>
  <si>
    <t>03 14</t>
  </si>
  <si>
    <t>Реализация других функций,связанных с опеспечением национальной безопасности и правохранительной деятельностью</t>
  </si>
  <si>
    <t>03 14 247 00 00</t>
  </si>
  <si>
    <t>Функционирование органов в сфере национальной безопасности,правоохранительной деятельности и обороны</t>
  </si>
  <si>
    <t>03 14 247 00 00 014</t>
  </si>
  <si>
    <t>НАЦИОНАЛЬНАЯ ЭКОНОМИКА</t>
  </si>
  <si>
    <t>04</t>
  </si>
  <si>
    <t>04 01 510 002 00 002</t>
  </si>
  <si>
    <t>ЖИЛИЩНО-КОММУНАЛЬНОЕ ХОЗЯЙСТВО</t>
  </si>
  <si>
    <t>05</t>
  </si>
  <si>
    <t>ОБРАЗОВАНИЕ</t>
  </si>
  <si>
    <t>07</t>
  </si>
  <si>
    <t>СОЦИАЛЬНАЯ ПОЛИТИКА</t>
  </si>
  <si>
    <t>10</t>
  </si>
  <si>
    <t>11</t>
  </si>
  <si>
    <t>ПРОЧИЕ МЕЖБЮДЖЕТНЫЕ ТРАНСФЕРТЫ БЮДЖЕТАМ СУБЪЕКТОВ РОССИЙСКОЙ ФЕДЕРАЦИИ И МУНИЦИПАЛЬНЫХ ОБРАЗОВАНИЙ ОБЩЕГО ХАРАКТЕРА</t>
  </si>
  <si>
    <t>14 03</t>
  </si>
  <si>
    <t>Иные межбюджетные трансферты</t>
  </si>
  <si>
    <t>14 03 521 06 00 017</t>
  </si>
  <si>
    <t>1821060613101000110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</si>
  <si>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</si>
  <si>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18210601030101000110</t>
  </si>
  <si>
    <t xml:space="preserve">Прочие субсидии бюджетам поселений                  </t>
  </si>
  <si>
    <t>25720202999100000151</t>
  </si>
  <si>
    <t>Прочие субсидии</t>
  </si>
  <si>
    <t>25720202999000000151</t>
  </si>
  <si>
    <t>18210102010010000110</t>
  </si>
  <si>
    <t>18210102020010000110</t>
  </si>
  <si>
    <t>05 03 520 79 00</t>
  </si>
  <si>
    <t>05 03 520 79 05 002</t>
  </si>
  <si>
    <t>Мероприятия местного значения, финансируемые с учетом показателей социально-экоомического развития</t>
  </si>
  <si>
    <t>Земельный налог, взимаемый по ставкам, установленным в соответствии с подпунктом 1 пункта 1 статьи 394 Налогового кодекса Российской Федерации и применяемым к объектам налогообложения, расположенным в границах поселений</t>
  </si>
  <si>
    <t>к Постановлению Главы городского поселения Рощинский от 13.11.2013 года №32 "Об утверждении отчета об исполнении бюджета городского поселения Рощинский за девять месяцев 2013 года"</t>
  </si>
  <si>
    <t>ОТЧЕТ ПО РАСХОДАМ БЮДЖЕТА ГОРОДСКОГО ПОСЕЛЕНИЯ РОЩИНСКИЙ ПО РАЗДЕЛАМ, ПОДРАЗДЕЛАМ,ЦЕЛЕВЫМ СТАТЬЯМ И ВИДАМ РАСХОДОВ КЛАССИФИКАЦИИ РАСХОДОВ БЮДЖЕТОВ БЮДЖЕТНОЙ КЛАССИФИКАЦИИ РОССИЙСКОЙ ФЕДЕРАЦИИ В ВЕДОМСТВЕННОЙ СТРУКТУРЕ РАСХОДОВ БЮДЖЕТА ГОРОДСКОГО ПОСЕЛЕНИЯ РОЩИНСКИЙ ЗА ДЕВЯТЬ МЕСЯЦЕВ  2013 ГОДА</t>
  </si>
  <si>
    <t>11 01 520 79 09</t>
  </si>
  <si>
    <t>11 01 520 79 09 002</t>
  </si>
  <si>
    <t>ОТЧЕТ ПО ДОХОДАМ БЮДЖЕТА ГОРОДСКОГО ПОСЕЛЕНИЯ РОЩИНСКИЙ ПО КОДАМ ВИДОВ ДОХОДОВ, ПОДВИДОВ ДОХОДОВ,КЛАССИФИКАЦИИ ОПЕРАЦИИЙ СЕКТОРА ГОСУДАРСТВЕННОГО УПРАВЛЕНИЯ,ОТНОСЯЩИХСЯ К ДОХОДАМ БЮДЖЕТА ЗА ДЕВЯТЬ МЕСЯЦЕВ 2013 ГОДА</t>
  </si>
  <si>
    <t>Земельный налог, взимаемый по ставкам, установленным в соответствии с подпунктом 2 пункта 1 статьи 394 Налогового кодекса Российской Федерации и применяемым к объектам налогообложения, расположенным в границах поселений</t>
  </si>
  <si>
    <t>1821060602310 1000110</t>
  </si>
  <si>
    <t>ОТЧЕТ ПО ИСТОЧНИКАМ ФИНАНСИРОВАНИЯ ДЕФИЦИТА БЮДЖЕТА ГОРОДСКОГО ПОСЕЛЕНИЯ РОЩИНСКИЙ ПО КОДАМ ГРУПП,ПОДГРУПП,СТАТЕЙ,ВИДОВ ИСТОЧНИКОВ ФИНАНСИРОВАНИЯ ДЕФИЦИТОВ БЮДЖЕТА,КЛАССИФИКАЦИИ ОПЕРАЦИЙ СЕКТОРА ГОСУДАРСТВЕННОГО УПРАВЛЕНИЯ,ОТНОСЯЩИХСЯ К ИСТОЧНИКАМ ФИНАНСИРОВАНИЯ ДЕФИЦИТОВ БЮДЖЕТОВ ЗА ДЕВЯТЬ МЕСЯЦЕВ 2013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</si>
</sst>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"/>
  </numFmts>
  <fonts count="54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66" fontId="8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0" xfId="0" applyFill="1" applyAlignment="1">
      <alignment wrapText="1"/>
    </xf>
    <xf numFmtId="171" fontId="15" fillId="0" borderId="12" xfId="53" applyNumberFormat="1" applyFont="1" applyFill="1" applyBorder="1" applyAlignment="1">
      <alignment horizontal="right" vertical="top" wrapText="1"/>
      <protection/>
    </xf>
    <xf numFmtId="0" fontId="15" fillId="0" borderId="14" xfId="53" applyFont="1" applyFill="1" applyBorder="1" applyAlignment="1">
      <alignment horizontal="left" vertical="top" wrapText="1"/>
      <protection/>
    </xf>
    <xf numFmtId="0" fontId="15" fillId="0" borderId="14" xfId="53" applyFont="1" applyFill="1" applyBorder="1" applyAlignment="1">
      <alignment vertical="top" wrapText="1"/>
      <protection/>
    </xf>
    <xf numFmtId="171" fontId="16" fillId="0" borderId="12" xfId="53" applyNumberFormat="1" applyFont="1" applyFill="1" applyBorder="1" applyAlignment="1">
      <alignment horizontal="right" vertical="top" wrapText="1"/>
      <protection/>
    </xf>
    <xf numFmtId="0" fontId="16" fillId="0" borderId="14" xfId="53" applyFont="1" applyFill="1" applyBorder="1" applyAlignment="1">
      <alignment horizontal="left" vertical="top" wrapText="1"/>
      <protection/>
    </xf>
    <xf numFmtId="0" fontId="16" fillId="0" borderId="14" xfId="53" applyFont="1" applyFill="1" applyBorder="1" applyAlignment="1">
      <alignment vertical="top" wrapText="1"/>
      <protection/>
    </xf>
    <xf numFmtId="171" fontId="17" fillId="0" borderId="12" xfId="53" applyNumberFormat="1" applyFont="1" applyFill="1" applyBorder="1" applyAlignment="1">
      <alignment horizontal="right" vertical="top" wrapText="1"/>
      <protection/>
    </xf>
    <xf numFmtId="0" fontId="17" fillId="0" borderId="14" xfId="53" applyFont="1" applyFill="1" applyBorder="1" applyAlignment="1">
      <alignment horizontal="left" vertical="top" wrapText="1"/>
      <protection/>
    </xf>
    <xf numFmtId="0" fontId="17" fillId="0" borderId="14" xfId="53" applyFont="1" applyFill="1" applyBorder="1" applyAlignment="1">
      <alignment vertical="top" wrapText="1"/>
      <protection/>
    </xf>
    <xf numFmtId="0" fontId="15" fillId="0" borderId="0" xfId="53" applyFont="1" applyFill="1" applyAlignment="1">
      <alignment wrapText="1"/>
      <protection/>
    </xf>
    <xf numFmtId="164" fontId="15" fillId="0" borderId="10" xfId="53" applyNumberFormat="1" applyFont="1" applyFill="1" applyBorder="1" applyAlignment="1">
      <alignment horizontal="center"/>
      <protection/>
    </xf>
    <xf numFmtId="164" fontId="16" fillId="0" borderId="10" xfId="53" applyNumberFormat="1" applyFont="1" applyFill="1" applyBorder="1" applyAlignment="1">
      <alignment horizontal="center"/>
      <protection/>
    </xf>
    <xf numFmtId="164" fontId="19" fillId="0" borderId="10" xfId="42" applyNumberFormat="1" applyFont="1" applyFill="1" applyBorder="1" applyAlignment="1" applyProtection="1">
      <alignment horizontal="center"/>
      <protection/>
    </xf>
    <xf numFmtId="164" fontId="17" fillId="0" borderId="10" xfId="53" applyNumberFormat="1" applyFont="1" applyFill="1" applyBorder="1" applyAlignment="1">
      <alignment horizontal="center"/>
      <protection/>
    </xf>
    <xf numFmtId="0" fontId="15" fillId="0" borderId="0" xfId="0" applyFont="1" applyAlignment="1">
      <alignment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0" fillId="34" borderId="1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35" borderId="10" xfId="0" applyFont="1" applyFill="1" applyBorder="1" applyAlignment="1">
      <alignment wrapText="1"/>
    </xf>
    <xf numFmtId="49" fontId="10" fillId="35" borderId="10" xfId="0" applyNumberFormat="1" applyFont="1" applyFill="1" applyBorder="1" applyAlignment="1">
      <alignment/>
    </xf>
    <xf numFmtId="164" fontId="10" fillId="35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16" fillId="0" borderId="0" xfId="53" applyFont="1" applyFill="1" applyAlignment="1">
      <alignment horizontal="left" wrapText="1"/>
      <protection/>
    </xf>
    <xf numFmtId="0" fontId="9" fillId="0" borderId="10" xfId="0" applyFont="1" applyFill="1" applyBorder="1" applyAlignment="1">
      <alignment/>
    </xf>
    <xf numFmtId="16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164" fontId="10" fillId="33" borderId="10" xfId="57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0" xfId="0" applyFont="1" applyAlignment="1">
      <alignment horizontal="center" wrapText="1"/>
    </xf>
    <xf numFmtId="0" fontId="16" fillId="33" borderId="0" xfId="53" applyFont="1" applyFill="1" applyAlignment="1">
      <alignment horizontal="left" wrapText="1"/>
      <protection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6" fillId="0" borderId="13" xfId="53" applyFont="1" applyFill="1" applyBorder="1" applyAlignment="1">
      <alignment horizontal="center" vertical="center" wrapText="1"/>
      <protection/>
    </xf>
    <xf numFmtId="0" fontId="16" fillId="0" borderId="11" xfId="53" applyFont="1" applyFill="1" applyBorder="1" applyAlignment="1">
      <alignment horizontal="center" vertical="center" wrapText="1"/>
      <protection/>
    </xf>
    <xf numFmtId="0" fontId="16" fillId="0" borderId="16" xfId="53" applyFont="1" applyFill="1" applyBorder="1" applyAlignment="1">
      <alignment horizontal="center" vertical="center" wrapText="1"/>
      <protection/>
    </xf>
    <xf numFmtId="0" fontId="16" fillId="0" borderId="17" xfId="53" applyFont="1" applyFill="1" applyBorder="1" applyAlignment="1">
      <alignment horizontal="center" vertical="center"/>
      <protection/>
    </xf>
    <xf numFmtId="0" fontId="16" fillId="0" borderId="18" xfId="53" applyFont="1" applyFill="1" applyBorder="1" applyAlignment="1">
      <alignment horizontal="center" vertical="center"/>
      <protection/>
    </xf>
    <xf numFmtId="0" fontId="16" fillId="0" borderId="19" xfId="53" applyFont="1" applyFill="1" applyBorder="1" applyAlignment="1">
      <alignment horizontal="center" vertical="center"/>
      <protection/>
    </xf>
    <xf numFmtId="0" fontId="9" fillId="0" borderId="0" xfId="53" applyFont="1" applyFill="1" applyAlignment="1">
      <alignment horizontal="center" wrapText="1"/>
      <protection/>
    </xf>
    <xf numFmtId="0" fontId="16" fillId="0" borderId="13" xfId="53" applyFont="1" applyFill="1" applyBorder="1" applyAlignment="1">
      <alignment horizontal="center" vertical="top" wrapText="1"/>
      <protection/>
    </xf>
    <xf numFmtId="0" fontId="16" fillId="0" borderId="11" xfId="53" applyFont="1" applyFill="1" applyBorder="1" applyAlignment="1">
      <alignment horizontal="center" vertical="top" wrapText="1"/>
      <protection/>
    </xf>
    <xf numFmtId="0" fontId="16" fillId="0" borderId="16" xfId="53" applyFont="1" applyFill="1" applyBorder="1" applyAlignment="1">
      <alignment horizontal="center" vertical="top" wrapText="1"/>
      <protection/>
    </xf>
    <xf numFmtId="164" fontId="16" fillId="0" borderId="13" xfId="53" applyNumberFormat="1" applyFont="1" applyFill="1" applyBorder="1" applyAlignment="1">
      <alignment horizontal="center" vertical="center" wrapText="1"/>
      <protection/>
    </xf>
    <xf numFmtId="164" fontId="16" fillId="0" borderId="11" xfId="53" applyNumberFormat="1" applyFont="1" applyFill="1" applyBorder="1" applyAlignment="1">
      <alignment horizontal="center" vertical="center" wrapText="1"/>
      <protection/>
    </xf>
    <xf numFmtId="164" fontId="16" fillId="0" borderId="12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20">
      <selection activeCell="A5" sqref="A5"/>
    </sheetView>
  </sheetViews>
  <sheetFormatPr defaultColWidth="9.00390625" defaultRowHeight="12.75"/>
  <cols>
    <col min="1" max="1" width="47.125" style="4" customWidth="1"/>
    <col min="2" max="2" width="24.625" style="5" customWidth="1"/>
    <col min="3" max="3" width="15.125" style="4" customWidth="1"/>
    <col min="4" max="4" width="10.75390625" style="4" customWidth="1"/>
    <col min="5" max="5" width="15.00390625" style="1" customWidth="1"/>
    <col min="6" max="6" width="9.125" style="1" customWidth="1"/>
  </cols>
  <sheetData>
    <row r="1" spans="2:6" ht="14.25">
      <c r="B1" s="82" t="s">
        <v>132</v>
      </c>
      <c r="C1" s="82"/>
      <c r="D1" s="82"/>
      <c r="E1" s="82"/>
      <c r="F1" s="82"/>
    </row>
    <row r="2" spans="2:6" ht="12.75" customHeight="1">
      <c r="B2" s="81" t="s">
        <v>179</v>
      </c>
      <c r="C2" s="81"/>
      <c r="D2" s="81"/>
      <c r="E2" s="81"/>
      <c r="F2" s="81"/>
    </row>
    <row r="3" spans="2:6" ht="39" customHeight="1">
      <c r="B3" s="81"/>
      <c r="C3" s="81"/>
      <c r="D3" s="81"/>
      <c r="E3" s="81"/>
      <c r="F3" s="81"/>
    </row>
    <row r="4" spans="1:5" ht="53.25" customHeight="1">
      <c r="A4" s="80" t="s">
        <v>183</v>
      </c>
      <c r="B4" s="80"/>
      <c r="C4" s="80"/>
      <c r="D4" s="80"/>
      <c r="E4" s="80"/>
    </row>
    <row r="5" spans="1:6" s="3" customFormat="1" ht="40.5" customHeight="1">
      <c r="A5" s="24" t="s">
        <v>29</v>
      </c>
      <c r="B5" s="25" t="s">
        <v>0</v>
      </c>
      <c r="C5" s="26" t="s">
        <v>31</v>
      </c>
      <c r="D5" s="24" t="s">
        <v>30</v>
      </c>
      <c r="E5" s="24" t="s">
        <v>128</v>
      </c>
      <c r="F5" s="2"/>
    </row>
    <row r="6" spans="1:6" s="6" customFormat="1" ht="15" customHeight="1">
      <c r="A6" s="56" t="s">
        <v>32</v>
      </c>
      <c r="B6" s="57" t="s">
        <v>13</v>
      </c>
      <c r="C6" s="58">
        <f>C7+C19</f>
        <v>25242.6</v>
      </c>
      <c r="D6" s="58">
        <f>D7+D19</f>
        <v>13582.11</v>
      </c>
      <c r="E6" s="53">
        <f>E7+E19</f>
        <v>11654.66</v>
      </c>
      <c r="F6" s="7"/>
    </row>
    <row r="7" spans="1:6" s="10" customFormat="1" ht="14.25" customHeight="1">
      <c r="A7" s="23" t="s">
        <v>1</v>
      </c>
      <c r="B7" s="20" t="s">
        <v>14</v>
      </c>
      <c r="C7" s="59">
        <f>C8+C16</f>
        <v>21331</v>
      </c>
      <c r="D7" s="59">
        <f>D8+D16</f>
        <v>10816.26</v>
      </c>
      <c r="E7" s="53">
        <f>E8+E16</f>
        <v>10508.91</v>
      </c>
      <c r="F7" s="9"/>
    </row>
    <row r="8" spans="1:6" s="12" customFormat="1" ht="15">
      <c r="A8" s="23" t="s">
        <v>2</v>
      </c>
      <c r="B8" s="20" t="s">
        <v>15</v>
      </c>
      <c r="C8" s="59">
        <f>C9</f>
        <v>21231</v>
      </c>
      <c r="D8" s="59">
        <f>D9</f>
        <v>10787.460000000001</v>
      </c>
      <c r="E8" s="53">
        <f>E9</f>
        <v>10437.71</v>
      </c>
      <c r="F8" s="11"/>
    </row>
    <row r="9" spans="1:6" s="14" customFormat="1" ht="14.25">
      <c r="A9" s="23" t="s">
        <v>3</v>
      </c>
      <c r="B9" s="20" t="s">
        <v>16</v>
      </c>
      <c r="C9" s="59">
        <f>C10+C11++C12+C13+C14</f>
        <v>21231</v>
      </c>
      <c r="D9" s="60">
        <f>D10+D11+D12+D13+D15+D14</f>
        <v>10787.460000000001</v>
      </c>
      <c r="E9" s="53">
        <f>E10+E11+E12+E13+E15</f>
        <v>10437.71</v>
      </c>
      <c r="F9" s="13"/>
    </row>
    <row r="10" spans="1:6" s="14" customFormat="1" ht="93.75" customHeight="1">
      <c r="A10" s="49" t="s">
        <v>135</v>
      </c>
      <c r="B10" s="50" t="s">
        <v>173</v>
      </c>
      <c r="C10" s="51">
        <v>18196</v>
      </c>
      <c r="D10" s="51">
        <v>10740.48</v>
      </c>
      <c r="E10" s="52">
        <f>C10-D10</f>
        <v>7455.52</v>
      </c>
      <c r="F10" s="13"/>
    </row>
    <row r="11" spans="1:6" s="14" customFormat="1" ht="138.75" customHeight="1">
      <c r="A11" s="55" t="s">
        <v>136</v>
      </c>
      <c r="B11" s="50" t="s">
        <v>174</v>
      </c>
      <c r="C11" s="51">
        <v>15</v>
      </c>
      <c r="D11" s="51">
        <v>11.02</v>
      </c>
      <c r="E11" s="52">
        <f aca="true" t="shared" si="0" ref="E11:E25">C11-D11</f>
        <v>3.9800000000000004</v>
      </c>
      <c r="F11" s="13"/>
    </row>
    <row r="12" spans="1:6" s="14" customFormat="1" ht="42" customHeight="1">
      <c r="A12" s="18" t="s">
        <v>137</v>
      </c>
      <c r="B12" s="17" t="s">
        <v>12</v>
      </c>
      <c r="C12" s="51">
        <v>20</v>
      </c>
      <c r="D12" s="51">
        <v>30.85</v>
      </c>
      <c r="E12" s="52">
        <f t="shared" si="0"/>
        <v>-10.850000000000001</v>
      </c>
      <c r="F12" s="13"/>
    </row>
    <row r="13" spans="1:6" s="14" customFormat="1" ht="88.5" customHeight="1">
      <c r="A13" s="18" t="s">
        <v>178</v>
      </c>
      <c r="B13" s="17" t="s">
        <v>166</v>
      </c>
      <c r="C13" s="51">
        <v>2990</v>
      </c>
      <c r="D13" s="51">
        <v>0.11</v>
      </c>
      <c r="E13" s="52">
        <f>C13-D13</f>
        <v>2989.89</v>
      </c>
      <c r="F13" s="13"/>
    </row>
    <row r="14" spans="1:6" s="14" customFormat="1" ht="88.5" customHeight="1">
      <c r="A14" s="18" t="s">
        <v>184</v>
      </c>
      <c r="B14" s="17" t="s">
        <v>185</v>
      </c>
      <c r="C14" s="51">
        <v>10</v>
      </c>
      <c r="D14" s="51">
        <v>5.8</v>
      </c>
      <c r="E14" s="52">
        <f>C14-D14</f>
        <v>4.2</v>
      </c>
      <c r="F14" s="13"/>
    </row>
    <row r="15" spans="1:6" s="14" customFormat="1" ht="60" customHeight="1">
      <c r="A15" s="18" t="s">
        <v>167</v>
      </c>
      <c r="B15" s="17" t="s">
        <v>168</v>
      </c>
      <c r="C15" s="51">
        <v>0</v>
      </c>
      <c r="D15" s="51">
        <v>-0.8</v>
      </c>
      <c r="E15" s="52">
        <v>-0.83</v>
      </c>
      <c r="F15" s="13"/>
    </row>
    <row r="16" spans="1:6" s="12" customFormat="1" ht="15">
      <c r="A16" s="19" t="s">
        <v>4</v>
      </c>
      <c r="B16" s="20" t="s">
        <v>24</v>
      </c>
      <c r="C16" s="53">
        <f>C17</f>
        <v>100</v>
      </c>
      <c r="D16" s="53">
        <f>D17</f>
        <v>28.8</v>
      </c>
      <c r="E16" s="53">
        <f t="shared" si="0"/>
        <v>71.2</v>
      </c>
      <c r="F16" s="11"/>
    </row>
    <row r="17" spans="1:6" s="12" customFormat="1" ht="42.75" customHeight="1">
      <c r="A17" s="18" t="s">
        <v>27</v>
      </c>
      <c r="B17" s="17" t="s">
        <v>25</v>
      </c>
      <c r="C17" s="53">
        <f>C18</f>
        <v>100</v>
      </c>
      <c r="D17" s="53">
        <f>D18</f>
        <v>28.8</v>
      </c>
      <c r="E17" s="53">
        <f t="shared" si="0"/>
        <v>71.2</v>
      </c>
      <c r="F17" s="11"/>
    </row>
    <row r="18" spans="1:6" s="14" customFormat="1" ht="72" customHeight="1">
      <c r="A18" s="18" t="s">
        <v>28</v>
      </c>
      <c r="B18" s="17" t="s">
        <v>26</v>
      </c>
      <c r="C18" s="51">
        <v>100</v>
      </c>
      <c r="D18" s="52">
        <v>28.8</v>
      </c>
      <c r="E18" s="52">
        <f t="shared" si="0"/>
        <v>71.2</v>
      </c>
      <c r="F18" s="13"/>
    </row>
    <row r="19" spans="1:6" s="10" customFormat="1" ht="14.25">
      <c r="A19" s="19" t="s">
        <v>5</v>
      </c>
      <c r="B19" s="20" t="s">
        <v>17</v>
      </c>
      <c r="C19" s="53">
        <f>C20</f>
        <v>3911.6</v>
      </c>
      <c r="D19" s="53">
        <f>D20</f>
        <v>2765.85</v>
      </c>
      <c r="E19" s="53">
        <f>C19-D19</f>
        <v>1145.75</v>
      </c>
      <c r="F19" s="9"/>
    </row>
    <row r="20" spans="1:6" s="12" customFormat="1" ht="43.5">
      <c r="A20" s="19" t="s">
        <v>6</v>
      </c>
      <c r="B20" s="20" t="s">
        <v>18</v>
      </c>
      <c r="C20" s="53">
        <f>C21+C24+C26</f>
        <v>3911.6</v>
      </c>
      <c r="D20" s="53">
        <f>D21+D24+D26</f>
        <v>2765.85</v>
      </c>
      <c r="E20" s="53">
        <f t="shared" si="0"/>
        <v>1145.75</v>
      </c>
      <c r="F20" s="11"/>
    </row>
    <row r="21" spans="1:6" s="14" customFormat="1" ht="30">
      <c r="A21" s="18" t="s">
        <v>7</v>
      </c>
      <c r="B21" s="17" t="s">
        <v>19</v>
      </c>
      <c r="C21" s="52">
        <f>C22+C23</f>
        <v>421</v>
      </c>
      <c r="D21" s="52">
        <f>D22+D23</f>
        <v>237.15</v>
      </c>
      <c r="E21" s="52">
        <f t="shared" si="0"/>
        <v>183.85</v>
      </c>
      <c r="F21" s="13"/>
    </row>
    <row r="22" spans="1:6" s="14" customFormat="1" ht="30">
      <c r="A22" s="18" t="s">
        <v>8</v>
      </c>
      <c r="B22" s="17" t="s">
        <v>20</v>
      </c>
      <c r="C22" s="52">
        <v>112.7</v>
      </c>
      <c r="D22" s="52">
        <v>0</v>
      </c>
      <c r="E22" s="52">
        <f t="shared" si="0"/>
        <v>112.7</v>
      </c>
      <c r="F22" s="13"/>
    </row>
    <row r="23" spans="1:6" s="14" customFormat="1" ht="30">
      <c r="A23" s="18" t="s">
        <v>9</v>
      </c>
      <c r="B23" s="17" t="s">
        <v>21</v>
      </c>
      <c r="C23" s="52">
        <v>308.3</v>
      </c>
      <c r="D23" s="52">
        <v>237.15</v>
      </c>
      <c r="E23" s="52">
        <f t="shared" si="0"/>
        <v>71.15</v>
      </c>
      <c r="F23" s="13"/>
    </row>
    <row r="24" spans="1:6" s="14" customFormat="1" ht="35.25" customHeight="1">
      <c r="A24" s="18" t="s">
        <v>10</v>
      </c>
      <c r="B24" s="17" t="s">
        <v>22</v>
      </c>
      <c r="C24" s="54">
        <f>C25</f>
        <v>359.6</v>
      </c>
      <c r="D24" s="52">
        <f>D25</f>
        <v>359.6</v>
      </c>
      <c r="E24" s="52">
        <f t="shared" si="0"/>
        <v>0</v>
      </c>
      <c r="F24" s="13"/>
    </row>
    <row r="25" spans="1:6" s="14" customFormat="1" ht="48" customHeight="1">
      <c r="A25" s="18" t="s">
        <v>11</v>
      </c>
      <c r="B25" s="17" t="s">
        <v>23</v>
      </c>
      <c r="C25" s="54">
        <v>359.6</v>
      </c>
      <c r="D25" s="52">
        <v>359.6</v>
      </c>
      <c r="E25" s="52">
        <f t="shared" si="0"/>
        <v>0</v>
      </c>
      <c r="F25" s="13"/>
    </row>
    <row r="26" spans="1:6" s="14" customFormat="1" ht="15">
      <c r="A26" s="18" t="s">
        <v>171</v>
      </c>
      <c r="B26" s="17" t="s">
        <v>172</v>
      </c>
      <c r="C26" s="52">
        <f>C27</f>
        <v>3131</v>
      </c>
      <c r="D26" s="52">
        <f>D27</f>
        <v>2169.1</v>
      </c>
      <c r="E26" s="52">
        <f>E27</f>
        <v>0</v>
      </c>
      <c r="F26" s="13"/>
    </row>
    <row r="27" spans="1:6" s="14" customFormat="1" ht="15">
      <c r="A27" s="18" t="s">
        <v>169</v>
      </c>
      <c r="B27" s="17" t="s">
        <v>170</v>
      </c>
      <c r="C27" s="52">
        <v>3131</v>
      </c>
      <c r="D27" s="52">
        <v>2169.1</v>
      </c>
      <c r="E27" s="52">
        <v>0</v>
      </c>
      <c r="F27" s="13"/>
    </row>
    <row r="28" spans="1:6" s="14" customFormat="1" ht="14.25">
      <c r="A28" s="15"/>
      <c r="B28" s="16"/>
      <c r="C28" s="21"/>
      <c r="D28" s="21"/>
      <c r="E28" s="22"/>
      <c r="F28" s="13"/>
    </row>
    <row r="29" spans="1:6" s="14" customFormat="1" ht="14.25">
      <c r="A29" s="15"/>
      <c r="B29" s="16"/>
      <c r="C29" s="21"/>
      <c r="D29" s="21"/>
      <c r="E29" s="22"/>
      <c r="F29" s="13"/>
    </row>
    <row r="30" spans="1:6" s="14" customFormat="1" ht="14.25">
      <c r="A30" s="15"/>
      <c r="B30" s="16"/>
      <c r="C30" s="21"/>
      <c r="D30" s="21"/>
      <c r="E30" s="22"/>
      <c r="F30" s="13"/>
    </row>
    <row r="31" spans="1:6" s="14" customFormat="1" ht="14.25">
      <c r="A31" s="15"/>
      <c r="B31" s="16"/>
      <c r="C31" s="21"/>
      <c r="D31" s="21"/>
      <c r="E31" s="22"/>
      <c r="F31" s="13"/>
    </row>
    <row r="32" spans="1:6" s="14" customFormat="1" ht="14.25">
      <c r="A32" s="15"/>
      <c r="B32" s="16"/>
      <c r="C32" s="21"/>
      <c r="D32" s="21"/>
      <c r="E32" s="22"/>
      <c r="F32" s="13"/>
    </row>
    <row r="33" spans="1:6" s="14" customFormat="1" ht="14.25">
      <c r="A33" s="15"/>
      <c r="B33" s="16"/>
      <c r="C33" s="21"/>
      <c r="D33" s="21"/>
      <c r="E33" s="22"/>
      <c r="F33" s="13"/>
    </row>
    <row r="34" spans="1:6" s="14" customFormat="1" ht="14.25">
      <c r="A34" s="15"/>
      <c r="B34" s="16"/>
      <c r="C34" s="15"/>
      <c r="D34" s="15"/>
      <c r="E34" s="13"/>
      <c r="F34" s="13"/>
    </row>
    <row r="35" spans="1:6" s="14" customFormat="1" ht="14.25">
      <c r="A35" s="15"/>
      <c r="B35" s="16"/>
      <c r="C35" s="15"/>
      <c r="D35" s="15"/>
      <c r="E35" s="13"/>
      <c r="F35" s="13"/>
    </row>
    <row r="36" spans="1:6" s="14" customFormat="1" ht="14.25">
      <c r="A36" s="15"/>
      <c r="B36" s="16"/>
      <c r="C36" s="15"/>
      <c r="D36" s="15"/>
      <c r="E36" s="13"/>
      <c r="F36" s="13"/>
    </row>
    <row r="37" spans="1:6" s="14" customFormat="1" ht="14.25">
      <c r="A37" s="15"/>
      <c r="B37" s="16"/>
      <c r="C37" s="15"/>
      <c r="D37" s="15"/>
      <c r="E37" s="13"/>
      <c r="F37" s="13"/>
    </row>
    <row r="38" spans="1:6" s="14" customFormat="1" ht="14.25">
      <c r="A38" s="15"/>
      <c r="B38" s="16"/>
      <c r="C38" s="15"/>
      <c r="D38" s="15"/>
      <c r="E38" s="13"/>
      <c r="F38" s="13"/>
    </row>
    <row r="39" spans="1:6" s="14" customFormat="1" ht="14.25">
      <c r="A39" s="15"/>
      <c r="B39" s="16"/>
      <c r="C39" s="15"/>
      <c r="D39" s="15"/>
      <c r="E39" s="13"/>
      <c r="F39" s="13"/>
    </row>
    <row r="40" spans="1:6" s="14" customFormat="1" ht="14.25">
      <c r="A40" s="15"/>
      <c r="B40" s="16"/>
      <c r="C40" s="15"/>
      <c r="D40" s="15"/>
      <c r="E40" s="13"/>
      <c r="F40" s="13"/>
    </row>
    <row r="41" spans="1:6" s="14" customFormat="1" ht="14.25">
      <c r="A41" s="15"/>
      <c r="B41" s="16"/>
      <c r="C41" s="15"/>
      <c r="D41" s="15"/>
      <c r="E41" s="13"/>
      <c r="F41" s="13"/>
    </row>
    <row r="42" spans="1:6" s="14" customFormat="1" ht="14.25">
      <c r="A42" s="15"/>
      <c r="B42" s="16"/>
      <c r="C42" s="15"/>
      <c r="D42" s="15"/>
      <c r="E42" s="13"/>
      <c r="F42" s="13"/>
    </row>
    <row r="43" spans="1:6" s="14" customFormat="1" ht="14.25">
      <c r="A43" s="15"/>
      <c r="B43" s="16"/>
      <c r="C43" s="15"/>
      <c r="D43" s="15"/>
      <c r="E43" s="13"/>
      <c r="F43" s="13"/>
    </row>
    <row r="44" spans="1:6" s="14" customFormat="1" ht="14.25">
      <c r="A44" s="15"/>
      <c r="B44" s="16"/>
      <c r="C44" s="15"/>
      <c r="D44" s="15"/>
      <c r="E44" s="13"/>
      <c r="F44" s="13"/>
    </row>
    <row r="45" spans="1:6" s="14" customFormat="1" ht="14.25">
      <c r="A45" s="15"/>
      <c r="B45" s="16"/>
      <c r="C45" s="15"/>
      <c r="D45" s="15"/>
      <c r="E45" s="13"/>
      <c r="F45" s="13"/>
    </row>
    <row r="46" spans="1:6" s="14" customFormat="1" ht="14.25">
      <c r="A46" s="15"/>
      <c r="B46" s="16"/>
      <c r="C46" s="15"/>
      <c r="D46" s="15"/>
      <c r="E46" s="13"/>
      <c r="F46" s="13"/>
    </row>
    <row r="47" spans="1:6" s="14" customFormat="1" ht="14.25">
      <c r="A47" s="15"/>
      <c r="B47" s="16"/>
      <c r="C47" s="15"/>
      <c r="D47" s="15"/>
      <c r="E47" s="13"/>
      <c r="F47" s="13"/>
    </row>
    <row r="48" spans="1:6" s="14" customFormat="1" ht="14.25">
      <c r="A48" s="15"/>
      <c r="B48" s="16"/>
      <c r="C48" s="15"/>
      <c r="D48" s="15"/>
      <c r="E48" s="13"/>
      <c r="F48" s="13"/>
    </row>
    <row r="49" spans="1:6" s="14" customFormat="1" ht="14.25">
      <c r="A49" s="15"/>
      <c r="B49" s="16"/>
      <c r="C49" s="15"/>
      <c r="D49" s="15"/>
      <c r="E49" s="13"/>
      <c r="F49" s="13"/>
    </row>
    <row r="50" spans="1:6" s="14" customFormat="1" ht="14.25">
      <c r="A50" s="15"/>
      <c r="B50" s="16"/>
      <c r="C50" s="15"/>
      <c r="D50" s="15"/>
      <c r="E50" s="13"/>
      <c r="F50" s="13"/>
    </row>
    <row r="51" spans="1:6" s="14" customFormat="1" ht="14.25">
      <c r="A51" s="15"/>
      <c r="B51" s="16"/>
      <c r="C51" s="15"/>
      <c r="D51" s="15"/>
      <c r="E51" s="13"/>
      <c r="F51" s="13"/>
    </row>
    <row r="52" spans="1:6" s="14" customFormat="1" ht="14.25">
      <c r="A52" s="15"/>
      <c r="B52" s="16"/>
      <c r="C52" s="15"/>
      <c r="D52" s="15"/>
      <c r="E52" s="13"/>
      <c r="F52" s="13"/>
    </row>
    <row r="53" spans="1:6" s="14" customFormat="1" ht="14.25">
      <c r="A53" s="15"/>
      <c r="B53" s="16"/>
      <c r="C53" s="15"/>
      <c r="D53" s="15"/>
      <c r="E53" s="13"/>
      <c r="F53" s="13"/>
    </row>
    <row r="54" spans="1:6" s="14" customFormat="1" ht="14.25">
      <c r="A54" s="15"/>
      <c r="B54" s="16"/>
      <c r="C54" s="15"/>
      <c r="D54" s="15"/>
      <c r="E54" s="13"/>
      <c r="F54" s="13"/>
    </row>
    <row r="55" spans="1:6" s="14" customFormat="1" ht="14.25">
      <c r="A55" s="15"/>
      <c r="B55" s="16"/>
      <c r="C55" s="15"/>
      <c r="D55" s="15"/>
      <c r="E55" s="13"/>
      <c r="F55" s="13"/>
    </row>
    <row r="56" spans="1:6" s="14" customFormat="1" ht="14.25">
      <c r="A56" s="15"/>
      <c r="B56" s="16"/>
      <c r="C56" s="15"/>
      <c r="D56" s="15"/>
      <c r="E56" s="13"/>
      <c r="F56" s="13"/>
    </row>
    <row r="57" spans="1:6" s="14" customFormat="1" ht="14.25">
      <c r="A57" s="15"/>
      <c r="B57" s="16"/>
      <c r="C57" s="15"/>
      <c r="D57" s="15"/>
      <c r="E57" s="13"/>
      <c r="F57" s="13"/>
    </row>
    <row r="58" spans="1:6" s="14" customFormat="1" ht="14.25">
      <c r="A58" s="15"/>
      <c r="B58" s="16"/>
      <c r="C58" s="15"/>
      <c r="D58" s="15"/>
      <c r="E58" s="13"/>
      <c r="F58" s="13"/>
    </row>
    <row r="59" spans="1:6" s="14" customFormat="1" ht="14.25">
      <c r="A59" s="15"/>
      <c r="B59" s="16"/>
      <c r="C59" s="15"/>
      <c r="D59" s="15"/>
      <c r="E59" s="13"/>
      <c r="F59" s="13"/>
    </row>
    <row r="60" spans="1:6" s="14" customFormat="1" ht="14.25">
      <c r="A60" s="15"/>
      <c r="B60" s="16"/>
      <c r="C60" s="15"/>
      <c r="D60" s="15"/>
      <c r="E60" s="13"/>
      <c r="F60" s="13"/>
    </row>
    <row r="61" spans="1:6" s="14" customFormat="1" ht="14.25">
      <c r="A61" s="15"/>
      <c r="B61" s="16"/>
      <c r="C61" s="15"/>
      <c r="D61" s="15"/>
      <c r="E61" s="13"/>
      <c r="F61" s="13"/>
    </row>
    <row r="62" spans="1:6" s="14" customFormat="1" ht="14.25">
      <c r="A62" s="15"/>
      <c r="B62" s="16"/>
      <c r="C62" s="15"/>
      <c r="D62" s="15"/>
      <c r="E62" s="13"/>
      <c r="F62" s="13"/>
    </row>
    <row r="63" spans="1:6" s="14" customFormat="1" ht="14.25">
      <c r="A63" s="15"/>
      <c r="B63" s="16"/>
      <c r="C63" s="15"/>
      <c r="D63" s="15"/>
      <c r="E63" s="13"/>
      <c r="F63" s="13"/>
    </row>
    <row r="64" spans="1:6" s="14" customFormat="1" ht="14.25">
      <c r="A64" s="15"/>
      <c r="B64" s="16"/>
      <c r="C64" s="15"/>
      <c r="D64" s="15"/>
      <c r="E64" s="13"/>
      <c r="F64" s="13"/>
    </row>
    <row r="65" spans="1:6" s="14" customFormat="1" ht="14.25">
      <c r="A65" s="15"/>
      <c r="B65" s="16"/>
      <c r="C65" s="15"/>
      <c r="D65" s="15"/>
      <c r="E65" s="13"/>
      <c r="F65" s="13"/>
    </row>
    <row r="66" spans="1:6" s="14" customFormat="1" ht="14.25">
      <c r="A66" s="15"/>
      <c r="B66" s="16"/>
      <c r="C66" s="15"/>
      <c r="D66" s="15"/>
      <c r="E66" s="13"/>
      <c r="F66" s="13"/>
    </row>
    <row r="67" spans="1:6" s="14" customFormat="1" ht="14.25">
      <c r="A67" s="15"/>
      <c r="B67" s="16"/>
      <c r="C67" s="15"/>
      <c r="D67" s="15"/>
      <c r="E67" s="13"/>
      <c r="F67" s="13"/>
    </row>
    <row r="68" spans="1:6" s="14" customFormat="1" ht="14.25">
      <c r="A68" s="15"/>
      <c r="B68" s="16"/>
      <c r="C68" s="15"/>
      <c r="D68" s="15"/>
      <c r="E68" s="13"/>
      <c r="F68" s="13"/>
    </row>
    <row r="69" spans="1:6" s="14" customFormat="1" ht="14.25">
      <c r="A69" s="15"/>
      <c r="B69" s="16"/>
      <c r="C69" s="15"/>
      <c r="D69" s="15"/>
      <c r="E69" s="13"/>
      <c r="F69" s="13"/>
    </row>
    <row r="70" spans="1:6" s="14" customFormat="1" ht="14.25">
      <c r="A70" s="15"/>
      <c r="B70" s="16"/>
      <c r="C70" s="15"/>
      <c r="D70" s="15"/>
      <c r="E70" s="13"/>
      <c r="F70" s="13"/>
    </row>
    <row r="71" spans="1:6" s="14" customFormat="1" ht="14.25">
      <c r="A71" s="15"/>
      <c r="B71" s="16"/>
      <c r="C71" s="15"/>
      <c r="D71" s="15"/>
      <c r="E71" s="13"/>
      <c r="F71" s="13"/>
    </row>
    <row r="72" spans="1:6" s="14" customFormat="1" ht="14.25">
      <c r="A72" s="15"/>
      <c r="B72" s="16"/>
      <c r="C72" s="15"/>
      <c r="D72" s="15"/>
      <c r="E72" s="13"/>
      <c r="F72" s="13"/>
    </row>
    <row r="73" spans="1:6" s="14" customFormat="1" ht="14.25">
      <c r="A73" s="15"/>
      <c r="B73" s="16"/>
      <c r="C73" s="15"/>
      <c r="D73" s="15"/>
      <c r="E73" s="13"/>
      <c r="F73" s="13"/>
    </row>
    <row r="74" spans="1:6" s="14" customFormat="1" ht="14.25">
      <c r="A74" s="15"/>
      <c r="B74" s="16"/>
      <c r="C74" s="15"/>
      <c r="D74" s="15"/>
      <c r="E74" s="13"/>
      <c r="F74" s="13"/>
    </row>
    <row r="75" spans="1:6" s="14" customFormat="1" ht="14.25">
      <c r="A75" s="15"/>
      <c r="B75" s="16"/>
      <c r="C75" s="15"/>
      <c r="D75" s="15"/>
      <c r="E75" s="13"/>
      <c r="F75" s="13"/>
    </row>
    <row r="76" spans="1:6" s="14" customFormat="1" ht="14.25">
      <c r="A76" s="15"/>
      <c r="B76" s="16"/>
      <c r="C76" s="15"/>
      <c r="D76" s="15"/>
      <c r="E76" s="13"/>
      <c r="F76" s="13"/>
    </row>
    <row r="77" spans="1:6" s="14" customFormat="1" ht="14.25">
      <c r="A77" s="15"/>
      <c r="B77" s="16"/>
      <c r="C77" s="15"/>
      <c r="D77" s="15"/>
      <c r="E77" s="13"/>
      <c r="F77" s="13"/>
    </row>
    <row r="78" spans="1:6" s="14" customFormat="1" ht="14.25">
      <c r="A78" s="15"/>
      <c r="B78" s="16"/>
      <c r="C78" s="15"/>
      <c r="D78" s="15"/>
      <c r="E78" s="13"/>
      <c r="F78" s="13"/>
    </row>
    <row r="79" spans="1:6" s="14" customFormat="1" ht="14.25">
      <c r="A79" s="15"/>
      <c r="B79" s="16"/>
      <c r="C79" s="15"/>
      <c r="D79" s="15"/>
      <c r="E79" s="13"/>
      <c r="F79" s="13"/>
    </row>
    <row r="80" spans="1:6" s="14" customFormat="1" ht="14.25">
      <c r="A80" s="15"/>
      <c r="B80" s="16"/>
      <c r="C80" s="15"/>
      <c r="D80" s="15"/>
      <c r="E80" s="13"/>
      <c r="F80" s="13"/>
    </row>
    <row r="81" spans="1:6" s="14" customFormat="1" ht="14.25">
      <c r="A81" s="15"/>
      <c r="B81" s="16"/>
      <c r="C81" s="15"/>
      <c r="D81" s="15"/>
      <c r="E81" s="13"/>
      <c r="F81" s="13"/>
    </row>
    <row r="82" spans="1:6" s="14" customFormat="1" ht="14.25">
      <c r="A82" s="15"/>
      <c r="B82" s="16"/>
      <c r="C82" s="15"/>
      <c r="D82" s="15"/>
      <c r="E82" s="13"/>
      <c r="F82" s="13"/>
    </row>
    <row r="83" spans="1:6" s="14" customFormat="1" ht="14.25">
      <c r="A83" s="15"/>
      <c r="B83" s="16"/>
      <c r="C83" s="15"/>
      <c r="D83" s="15"/>
      <c r="E83" s="13"/>
      <c r="F83" s="13"/>
    </row>
    <row r="84" spans="1:6" s="14" customFormat="1" ht="14.25">
      <c r="A84" s="15"/>
      <c r="B84" s="16"/>
      <c r="C84" s="15"/>
      <c r="D84" s="15"/>
      <c r="E84" s="13"/>
      <c r="F84" s="13"/>
    </row>
    <row r="85" spans="1:6" s="14" customFormat="1" ht="14.25">
      <c r="A85" s="15"/>
      <c r="B85" s="16"/>
      <c r="C85" s="15"/>
      <c r="D85" s="15"/>
      <c r="E85" s="13"/>
      <c r="F85" s="13"/>
    </row>
    <row r="86" spans="1:6" s="14" customFormat="1" ht="14.25">
      <c r="A86" s="15"/>
      <c r="B86" s="16"/>
      <c r="C86" s="15"/>
      <c r="D86" s="15"/>
      <c r="E86" s="13"/>
      <c r="F86" s="13"/>
    </row>
    <row r="87" ht="14.25">
      <c r="B87" s="8"/>
    </row>
    <row r="88" ht="14.25">
      <c r="B88" s="8"/>
    </row>
    <row r="89" ht="14.25">
      <c r="B89" s="8"/>
    </row>
    <row r="90" ht="14.25">
      <c r="B90" s="8"/>
    </row>
    <row r="91" ht="14.25">
      <c r="B91" s="8"/>
    </row>
    <row r="92" ht="14.25">
      <c r="B92" s="8"/>
    </row>
    <row r="93" ht="14.25">
      <c r="B93" s="8"/>
    </row>
    <row r="94" ht="14.25">
      <c r="B94" s="8"/>
    </row>
  </sheetData>
  <sheetProtection/>
  <mergeCells count="3">
    <mergeCell ref="A4:E4"/>
    <mergeCell ref="B2:F3"/>
    <mergeCell ref="B1:F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4">
      <selection activeCell="A4" sqref="A4:IV4"/>
    </sheetView>
  </sheetViews>
  <sheetFormatPr defaultColWidth="9.00390625" defaultRowHeight="12.75"/>
  <cols>
    <col min="1" max="1" width="11.125" style="0" customWidth="1"/>
    <col min="2" max="2" width="39.125" style="0" customWidth="1"/>
    <col min="3" max="3" width="19.875" style="0" customWidth="1"/>
    <col min="4" max="4" width="14.125" style="0" customWidth="1"/>
    <col min="5" max="5" width="15.125" style="0" customWidth="1"/>
    <col min="6" max="6" width="17.75390625" style="0" customWidth="1"/>
  </cols>
  <sheetData>
    <row r="1" spans="3:6" ht="15" customHeight="1">
      <c r="C1" s="83" t="s">
        <v>133</v>
      </c>
      <c r="D1" s="83"/>
      <c r="E1" s="83"/>
      <c r="F1" s="83"/>
    </row>
    <row r="2" spans="2:7" ht="49.5" customHeight="1">
      <c r="B2" s="27"/>
      <c r="C2" s="81" t="s">
        <v>179</v>
      </c>
      <c r="D2" s="81"/>
      <c r="E2" s="81"/>
      <c r="F2" s="81"/>
      <c r="G2" s="81"/>
    </row>
    <row r="3" spans="2:5" ht="15" customHeight="1" hidden="1">
      <c r="B3" s="27"/>
      <c r="C3" s="27"/>
      <c r="D3" s="27"/>
      <c r="E3" s="27"/>
    </row>
    <row r="4" spans="1:6" ht="72.75" customHeight="1">
      <c r="A4" s="85" t="s">
        <v>180</v>
      </c>
      <c r="B4" s="85"/>
      <c r="C4" s="85"/>
      <c r="D4" s="85"/>
      <c r="E4" s="85"/>
      <c r="F4" s="85"/>
    </row>
    <row r="5" spans="1:6" ht="12.75" customHeight="1">
      <c r="A5" s="84" t="s">
        <v>33</v>
      </c>
      <c r="B5" s="84" t="s">
        <v>34</v>
      </c>
      <c r="C5" s="86" t="s">
        <v>35</v>
      </c>
      <c r="D5" s="84" t="s">
        <v>36</v>
      </c>
      <c r="E5" s="84" t="s">
        <v>30</v>
      </c>
      <c r="F5" s="84" t="s">
        <v>128</v>
      </c>
    </row>
    <row r="6" spans="1:6" s="28" customFormat="1" ht="83.25" customHeight="1">
      <c r="A6" s="84"/>
      <c r="B6" s="84"/>
      <c r="C6" s="86"/>
      <c r="D6" s="84"/>
      <c r="E6" s="84"/>
      <c r="F6" s="84"/>
    </row>
    <row r="7" spans="1:6" s="6" customFormat="1" ht="42.75">
      <c r="A7" s="25">
        <v>257</v>
      </c>
      <c r="B7" s="62" t="s">
        <v>37</v>
      </c>
      <c r="C7" s="56"/>
      <c r="D7" s="58">
        <f>D8+D23+D27+D34+D50+D54+D58+D64+D38</f>
        <v>32166.78</v>
      </c>
      <c r="E7" s="58">
        <f>E8+E23+E27+E34+E50+E54+E58+E64+E38</f>
        <v>9072.06</v>
      </c>
      <c r="F7" s="58">
        <f>F8+F23+F27+F34+F38+F50+F54+F58+F64</f>
        <v>23094.72</v>
      </c>
    </row>
    <row r="8" spans="1:6" s="6" customFormat="1" ht="28.5">
      <c r="A8" s="61"/>
      <c r="B8" s="63" t="s">
        <v>141</v>
      </c>
      <c r="C8" s="64" t="s">
        <v>138</v>
      </c>
      <c r="D8" s="65">
        <f>D9+D12+D17+D20</f>
        <v>8942.119999999999</v>
      </c>
      <c r="E8" s="65">
        <f>E9+E12+E17+E20</f>
        <v>5165.3</v>
      </c>
      <c r="F8" s="65">
        <f>D8-E8</f>
        <v>3776.819999999999</v>
      </c>
    </row>
    <row r="9" spans="1:6" ht="48" customHeight="1">
      <c r="A9" s="29"/>
      <c r="B9" s="66" t="s">
        <v>38</v>
      </c>
      <c r="C9" s="75" t="s">
        <v>39</v>
      </c>
      <c r="D9" s="60">
        <f>D10</f>
        <v>1124.55</v>
      </c>
      <c r="E9" s="60">
        <f>E10</f>
        <v>855.57</v>
      </c>
      <c r="F9" s="60">
        <f>D9-E9</f>
        <v>268.9799999999999</v>
      </c>
    </row>
    <row r="10" spans="1:6" ht="15">
      <c r="A10" s="29"/>
      <c r="B10" s="70" t="s">
        <v>40</v>
      </c>
      <c r="C10" s="74" t="s">
        <v>41</v>
      </c>
      <c r="D10" s="52">
        <f>D11</f>
        <v>1124.55</v>
      </c>
      <c r="E10" s="73">
        <f>E11</f>
        <v>855.57</v>
      </c>
      <c r="F10" s="58">
        <f aca="true" t="shared" si="0" ref="F10:F63">D10-E10</f>
        <v>268.9799999999999</v>
      </c>
    </row>
    <row r="11" spans="1:6" ht="30">
      <c r="A11" s="29"/>
      <c r="B11" s="70" t="s">
        <v>42</v>
      </c>
      <c r="C11" s="74" t="s">
        <v>43</v>
      </c>
      <c r="D11" s="51">
        <v>1124.55</v>
      </c>
      <c r="E11" s="73">
        <v>855.57</v>
      </c>
      <c r="F11" s="58">
        <f t="shared" si="0"/>
        <v>268.9799999999999</v>
      </c>
    </row>
    <row r="12" spans="1:6" ht="72">
      <c r="A12" s="29"/>
      <c r="B12" s="66" t="s">
        <v>44</v>
      </c>
      <c r="C12" s="75" t="s">
        <v>45</v>
      </c>
      <c r="D12" s="60">
        <f>D13+D15</f>
        <v>1156.44</v>
      </c>
      <c r="E12" s="76">
        <f>E13+E15</f>
        <v>833.95</v>
      </c>
      <c r="F12" s="60">
        <f>D12-E12</f>
        <v>322.49</v>
      </c>
    </row>
    <row r="13" spans="1:6" ht="45">
      <c r="A13" s="29"/>
      <c r="B13" s="70" t="s">
        <v>46</v>
      </c>
      <c r="C13" s="74" t="s">
        <v>47</v>
      </c>
      <c r="D13" s="51">
        <f>D14</f>
        <v>450.02</v>
      </c>
      <c r="E13" s="73">
        <f>E14</f>
        <v>322.41</v>
      </c>
      <c r="F13" s="58">
        <f t="shared" si="0"/>
        <v>127.60999999999996</v>
      </c>
    </row>
    <row r="14" spans="1:6" ht="30">
      <c r="A14" s="29"/>
      <c r="B14" s="70" t="s">
        <v>42</v>
      </c>
      <c r="C14" s="74" t="s">
        <v>48</v>
      </c>
      <c r="D14" s="51">
        <v>450.02</v>
      </c>
      <c r="E14" s="73">
        <v>322.41</v>
      </c>
      <c r="F14" s="58">
        <f t="shared" si="0"/>
        <v>127.60999999999996</v>
      </c>
    </row>
    <row r="15" spans="1:6" ht="30">
      <c r="A15" s="29"/>
      <c r="B15" s="70" t="s">
        <v>49</v>
      </c>
      <c r="C15" s="74" t="s">
        <v>50</v>
      </c>
      <c r="D15" s="51">
        <f>D16</f>
        <v>706.42</v>
      </c>
      <c r="E15" s="73">
        <f>E16</f>
        <v>511.54</v>
      </c>
      <c r="F15" s="58">
        <f t="shared" si="0"/>
        <v>194.87999999999994</v>
      </c>
    </row>
    <row r="16" spans="1:6" ht="30">
      <c r="A16" s="29"/>
      <c r="B16" s="70" t="s">
        <v>42</v>
      </c>
      <c r="C16" s="74" t="s">
        <v>51</v>
      </c>
      <c r="D16" s="51">
        <v>706.42</v>
      </c>
      <c r="E16" s="73">
        <v>511.54</v>
      </c>
      <c r="F16" s="58">
        <f t="shared" si="0"/>
        <v>194.87999999999994</v>
      </c>
    </row>
    <row r="17" spans="1:6" ht="76.5" customHeight="1">
      <c r="A17" s="29"/>
      <c r="B17" s="66" t="s">
        <v>52</v>
      </c>
      <c r="C17" s="75" t="s">
        <v>53</v>
      </c>
      <c r="D17" s="60">
        <f>D18</f>
        <v>6361.13</v>
      </c>
      <c r="E17" s="60">
        <f>E18</f>
        <v>3475.78</v>
      </c>
      <c r="F17" s="60">
        <f>D17-E17</f>
        <v>2885.35</v>
      </c>
    </row>
    <row r="18" spans="1:6" ht="45">
      <c r="A18" s="29"/>
      <c r="B18" s="70" t="s">
        <v>46</v>
      </c>
      <c r="C18" s="74" t="s">
        <v>54</v>
      </c>
      <c r="D18" s="51">
        <f>D19</f>
        <v>6361.13</v>
      </c>
      <c r="E18" s="73">
        <f>E19</f>
        <v>3475.78</v>
      </c>
      <c r="F18" s="58">
        <f t="shared" si="0"/>
        <v>2885.35</v>
      </c>
    </row>
    <row r="19" spans="1:6" ht="30">
      <c r="A19" s="29"/>
      <c r="B19" s="70" t="s">
        <v>42</v>
      </c>
      <c r="C19" s="74" t="s">
        <v>55</v>
      </c>
      <c r="D19" s="52">
        <v>6361.13</v>
      </c>
      <c r="E19" s="73">
        <v>3475.78</v>
      </c>
      <c r="F19" s="58">
        <f t="shared" si="0"/>
        <v>2885.35</v>
      </c>
    </row>
    <row r="20" spans="1:6" ht="14.25">
      <c r="A20" s="29"/>
      <c r="B20" s="68" t="s">
        <v>56</v>
      </c>
      <c r="C20" s="75" t="s">
        <v>57</v>
      </c>
      <c r="D20" s="60">
        <f>D21</f>
        <v>300</v>
      </c>
      <c r="E20" s="60">
        <f>E21</f>
        <v>0</v>
      </c>
      <c r="F20" s="60">
        <f t="shared" si="0"/>
        <v>300</v>
      </c>
    </row>
    <row r="21" spans="1:6" ht="14.25" customHeight="1">
      <c r="A21" s="29"/>
      <c r="B21" s="70" t="s">
        <v>58</v>
      </c>
      <c r="C21" s="74" t="s">
        <v>59</v>
      </c>
      <c r="D21" s="51">
        <f>D22</f>
        <v>300</v>
      </c>
      <c r="E21" s="73">
        <f>E22</f>
        <v>0</v>
      </c>
      <c r="F21" s="58">
        <f t="shared" si="0"/>
        <v>300</v>
      </c>
    </row>
    <row r="22" spans="1:6" ht="15">
      <c r="A22" s="29"/>
      <c r="B22" s="70" t="s">
        <v>60</v>
      </c>
      <c r="C22" s="74" t="s">
        <v>61</v>
      </c>
      <c r="D22" s="51">
        <v>300</v>
      </c>
      <c r="E22" s="73">
        <v>0</v>
      </c>
      <c r="F22" s="58">
        <f t="shared" si="0"/>
        <v>300</v>
      </c>
    </row>
    <row r="23" spans="1:6" ht="14.25">
      <c r="A23" s="29"/>
      <c r="B23" s="63" t="s">
        <v>139</v>
      </c>
      <c r="C23" s="64" t="s">
        <v>140</v>
      </c>
      <c r="D23" s="65">
        <f aca="true" t="shared" si="1" ref="D23:E25">D24</f>
        <v>359.6</v>
      </c>
      <c r="E23" s="65">
        <f t="shared" si="1"/>
        <v>242.25</v>
      </c>
      <c r="F23" s="65">
        <f>D23-E23</f>
        <v>117.35000000000002</v>
      </c>
    </row>
    <row r="24" spans="1:6" ht="23.25" customHeight="1">
      <c r="A24" s="29"/>
      <c r="B24" s="66" t="s">
        <v>62</v>
      </c>
      <c r="C24" s="75" t="s">
        <v>63</v>
      </c>
      <c r="D24" s="60">
        <f t="shared" si="1"/>
        <v>359.6</v>
      </c>
      <c r="E24" s="60">
        <f t="shared" si="1"/>
        <v>242.25</v>
      </c>
      <c r="F24" s="60">
        <f>D24-E24</f>
        <v>117.35000000000002</v>
      </c>
    </row>
    <row r="25" spans="1:6" ht="45">
      <c r="A25" s="29"/>
      <c r="B25" s="70" t="s">
        <v>64</v>
      </c>
      <c r="C25" s="74" t="s">
        <v>65</v>
      </c>
      <c r="D25" s="51">
        <f t="shared" si="1"/>
        <v>359.6</v>
      </c>
      <c r="E25" s="73">
        <f t="shared" si="1"/>
        <v>242.25</v>
      </c>
      <c r="F25" s="58">
        <f t="shared" si="0"/>
        <v>117.35000000000002</v>
      </c>
    </row>
    <row r="26" spans="1:6" ht="30" customHeight="1">
      <c r="A26" s="29"/>
      <c r="B26" s="70" t="s">
        <v>42</v>
      </c>
      <c r="C26" s="74" t="s">
        <v>66</v>
      </c>
      <c r="D26" s="52">
        <v>359.6</v>
      </c>
      <c r="E26" s="73">
        <v>242.25</v>
      </c>
      <c r="F26" s="58">
        <f t="shared" si="0"/>
        <v>117.35000000000002</v>
      </c>
    </row>
    <row r="27" spans="1:6" ht="61.5" customHeight="1">
      <c r="A27" s="29"/>
      <c r="B27" s="63" t="s">
        <v>142</v>
      </c>
      <c r="C27" s="64" t="s">
        <v>143</v>
      </c>
      <c r="D27" s="65">
        <f>D28+D31</f>
        <v>409</v>
      </c>
      <c r="E27" s="65">
        <f>E28+E31</f>
        <v>0</v>
      </c>
      <c r="F27" s="65">
        <f>D27-E27</f>
        <v>409</v>
      </c>
    </row>
    <row r="28" spans="1:6" ht="71.25" customHeight="1">
      <c r="A28" s="29"/>
      <c r="B28" s="67" t="s">
        <v>67</v>
      </c>
      <c r="C28" s="75" t="s">
        <v>68</v>
      </c>
      <c r="D28" s="77">
        <f>D29</f>
        <v>359</v>
      </c>
      <c r="E28" s="60">
        <f>E29</f>
        <v>0</v>
      </c>
      <c r="F28" s="60">
        <f t="shared" si="0"/>
        <v>359</v>
      </c>
    </row>
    <row r="29" spans="1:6" ht="42.75" customHeight="1">
      <c r="A29" s="29"/>
      <c r="B29" s="70" t="s">
        <v>69</v>
      </c>
      <c r="C29" s="78" t="s">
        <v>144</v>
      </c>
      <c r="D29" s="52">
        <f>D30</f>
        <v>359</v>
      </c>
      <c r="E29" s="73">
        <f>E30</f>
        <v>0</v>
      </c>
      <c r="F29" s="58">
        <f>F30</f>
        <v>0</v>
      </c>
    </row>
    <row r="30" spans="1:6" ht="32.25" customHeight="1">
      <c r="A30" s="31"/>
      <c r="B30" s="70" t="s">
        <v>70</v>
      </c>
      <c r="C30" s="78" t="s">
        <v>145</v>
      </c>
      <c r="D30" s="52">
        <v>359</v>
      </c>
      <c r="E30" s="73">
        <v>0</v>
      </c>
      <c r="F30" s="58">
        <v>0</v>
      </c>
    </row>
    <row r="31" spans="1:6" ht="44.25" customHeight="1">
      <c r="A31" s="30"/>
      <c r="B31" s="67" t="s">
        <v>146</v>
      </c>
      <c r="C31" s="75" t="s">
        <v>147</v>
      </c>
      <c r="D31" s="60">
        <f>D32</f>
        <v>50</v>
      </c>
      <c r="E31" s="60">
        <f>E32</f>
        <v>0</v>
      </c>
      <c r="F31" s="60">
        <f t="shared" si="0"/>
        <v>50</v>
      </c>
    </row>
    <row r="32" spans="1:6" ht="43.5" customHeight="1">
      <c r="A32" s="29"/>
      <c r="B32" s="70" t="s">
        <v>148</v>
      </c>
      <c r="C32" s="74" t="s">
        <v>149</v>
      </c>
      <c r="D32" s="52">
        <f>D33</f>
        <v>50</v>
      </c>
      <c r="E32" s="73">
        <f>E33</f>
        <v>0</v>
      </c>
      <c r="F32" s="73">
        <f t="shared" si="0"/>
        <v>50</v>
      </c>
    </row>
    <row r="33" spans="1:6" ht="43.5" customHeight="1">
      <c r="A33" s="29"/>
      <c r="B33" s="70" t="s">
        <v>150</v>
      </c>
      <c r="C33" s="74" t="s">
        <v>151</v>
      </c>
      <c r="D33" s="52">
        <v>50</v>
      </c>
      <c r="E33" s="73">
        <v>0</v>
      </c>
      <c r="F33" s="73">
        <f t="shared" si="0"/>
        <v>50</v>
      </c>
    </row>
    <row r="34" spans="1:6" ht="24" customHeight="1">
      <c r="A34" s="29"/>
      <c r="B34" s="63" t="s">
        <v>152</v>
      </c>
      <c r="C34" s="64" t="s">
        <v>153</v>
      </c>
      <c r="D34" s="65">
        <f aca="true" t="shared" si="2" ref="D34:E36">D35</f>
        <v>72.5</v>
      </c>
      <c r="E34" s="65">
        <f t="shared" si="2"/>
        <v>15.48</v>
      </c>
      <c r="F34" s="65">
        <f>D34-E34</f>
        <v>57.019999999999996</v>
      </c>
    </row>
    <row r="35" spans="1:6" ht="14.25">
      <c r="A35" s="32"/>
      <c r="B35" s="66" t="s">
        <v>71</v>
      </c>
      <c r="C35" s="75" t="s">
        <v>72</v>
      </c>
      <c r="D35" s="60">
        <f t="shared" si="2"/>
        <v>72.5</v>
      </c>
      <c r="E35" s="60">
        <f t="shared" si="2"/>
        <v>15.48</v>
      </c>
      <c r="F35" s="60">
        <f t="shared" si="0"/>
        <v>57.019999999999996</v>
      </c>
    </row>
    <row r="36" spans="1:6" ht="58.5" customHeight="1">
      <c r="A36" s="29"/>
      <c r="B36" s="70" t="s">
        <v>73</v>
      </c>
      <c r="C36" s="74" t="s">
        <v>74</v>
      </c>
      <c r="D36" s="51">
        <f t="shared" si="2"/>
        <v>72.5</v>
      </c>
      <c r="E36" s="73">
        <f t="shared" si="2"/>
        <v>15.48</v>
      </c>
      <c r="F36" s="58">
        <f t="shared" si="0"/>
        <v>57.019999999999996</v>
      </c>
    </row>
    <row r="37" spans="1:6" ht="30">
      <c r="A37" s="29"/>
      <c r="B37" s="70" t="s">
        <v>70</v>
      </c>
      <c r="C37" s="74" t="s">
        <v>154</v>
      </c>
      <c r="D37" s="51">
        <v>72.5</v>
      </c>
      <c r="E37" s="73">
        <v>15.48</v>
      </c>
      <c r="F37" s="58">
        <f t="shared" si="0"/>
        <v>57.019999999999996</v>
      </c>
    </row>
    <row r="38" spans="1:6" ht="28.5">
      <c r="A38" s="29"/>
      <c r="B38" s="63" t="s">
        <v>155</v>
      </c>
      <c r="C38" s="64" t="s">
        <v>156</v>
      </c>
      <c r="D38" s="65">
        <f>D39</f>
        <v>17457.16</v>
      </c>
      <c r="E38" s="65">
        <f>E39</f>
        <v>2923.5499999999997</v>
      </c>
      <c r="F38" s="65">
        <f>D38-E38</f>
        <v>14533.61</v>
      </c>
    </row>
    <row r="39" spans="1:6" ht="14.25">
      <c r="A39" s="29"/>
      <c r="B39" s="68" t="s">
        <v>75</v>
      </c>
      <c r="C39" s="75" t="s">
        <v>76</v>
      </c>
      <c r="D39" s="60">
        <f>D40+D42+D44+D46+D48</f>
        <v>17457.16</v>
      </c>
      <c r="E39" s="60">
        <f>E40+E42+E44+E46+E48</f>
        <v>2923.5499999999997</v>
      </c>
      <c r="F39" s="60">
        <f t="shared" si="0"/>
        <v>14533.61</v>
      </c>
    </row>
    <row r="40" spans="1:6" ht="59.25" customHeight="1">
      <c r="A40" s="29"/>
      <c r="B40" s="18" t="s">
        <v>77</v>
      </c>
      <c r="C40" s="72" t="s">
        <v>78</v>
      </c>
      <c r="D40" s="51">
        <f>D41</f>
        <v>600</v>
      </c>
      <c r="E40" s="73">
        <f>E41</f>
        <v>97.19</v>
      </c>
      <c r="F40" s="58">
        <f t="shared" si="0"/>
        <v>502.81</v>
      </c>
    </row>
    <row r="41" spans="1:6" ht="30">
      <c r="A41" s="29"/>
      <c r="B41" s="70" t="s">
        <v>70</v>
      </c>
      <c r="C41" s="72" t="s">
        <v>79</v>
      </c>
      <c r="D41" s="51">
        <v>600</v>
      </c>
      <c r="E41" s="73">
        <v>97.19</v>
      </c>
      <c r="F41" s="58">
        <f t="shared" si="0"/>
        <v>502.81</v>
      </c>
    </row>
    <row r="42" spans="1:6" ht="15">
      <c r="A42" s="29"/>
      <c r="B42" s="18" t="s">
        <v>80</v>
      </c>
      <c r="C42" s="72" t="s">
        <v>81</v>
      </c>
      <c r="D42" s="51">
        <f>D43</f>
        <v>350</v>
      </c>
      <c r="E42" s="73">
        <f>E43</f>
        <v>41.78</v>
      </c>
      <c r="F42" s="58">
        <f t="shared" si="0"/>
        <v>308.22</v>
      </c>
    </row>
    <row r="43" spans="1:6" ht="30">
      <c r="A43" s="29"/>
      <c r="B43" s="70" t="s">
        <v>70</v>
      </c>
      <c r="C43" s="72" t="s">
        <v>82</v>
      </c>
      <c r="D43" s="52">
        <v>350</v>
      </c>
      <c r="E43" s="73">
        <v>41.78</v>
      </c>
      <c r="F43" s="58">
        <f t="shared" si="0"/>
        <v>308.22</v>
      </c>
    </row>
    <row r="44" spans="1:6" ht="29.25" customHeight="1">
      <c r="A44" s="29"/>
      <c r="B44" s="18" t="s">
        <v>83</v>
      </c>
      <c r="C44" s="72" t="s">
        <v>84</v>
      </c>
      <c r="D44" s="51">
        <f>D45</f>
        <v>105</v>
      </c>
      <c r="E44" s="73">
        <f>E45</f>
        <v>0</v>
      </c>
      <c r="F44" s="58">
        <f t="shared" si="0"/>
        <v>105</v>
      </c>
    </row>
    <row r="45" spans="1:6" ht="30">
      <c r="A45" s="29"/>
      <c r="B45" s="70" t="s">
        <v>70</v>
      </c>
      <c r="C45" s="72" t="s">
        <v>85</v>
      </c>
      <c r="D45" s="51">
        <v>105</v>
      </c>
      <c r="E45" s="73">
        <v>0</v>
      </c>
      <c r="F45" s="58">
        <f t="shared" si="0"/>
        <v>105</v>
      </c>
    </row>
    <row r="46" spans="1:6" ht="26.25" customHeight="1">
      <c r="A46" s="29"/>
      <c r="B46" s="18" t="s">
        <v>86</v>
      </c>
      <c r="C46" s="72" t="s">
        <v>87</v>
      </c>
      <c r="D46" s="51">
        <f>D47</f>
        <v>16402.16</v>
      </c>
      <c r="E46" s="73">
        <f>E47</f>
        <v>2784.58</v>
      </c>
      <c r="F46" s="58">
        <f t="shared" si="0"/>
        <v>13617.58</v>
      </c>
    </row>
    <row r="47" spans="1:6" ht="30">
      <c r="A47" s="29"/>
      <c r="B47" s="70" t="s">
        <v>70</v>
      </c>
      <c r="C47" s="72" t="s">
        <v>88</v>
      </c>
      <c r="D47" s="51">
        <v>16402.16</v>
      </c>
      <c r="E47" s="73">
        <v>2784.58</v>
      </c>
      <c r="F47" s="58">
        <f t="shared" si="0"/>
        <v>13617.58</v>
      </c>
    </row>
    <row r="48" spans="1:6" ht="45">
      <c r="A48" s="29"/>
      <c r="B48" s="70" t="s">
        <v>177</v>
      </c>
      <c r="C48" s="72" t="s">
        <v>175</v>
      </c>
      <c r="D48" s="51">
        <f>D49</f>
        <v>0</v>
      </c>
      <c r="E48" s="73">
        <f>E49</f>
        <v>0</v>
      </c>
      <c r="F48" s="58">
        <f t="shared" si="0"/>
        <v>0</v>
      </c>
    </row>
    <row r="49" spans="1:6" ht="30">
      <c r="A49" s="29"/>
      <c r="B49" s="70" t="s">
        <v>70</v>
      </c>
      <c r="C49" s="72" t="s">
        <v>176</v>
      </c>
      <c r="D49" s="51">
        <v>0</v>
      </c>
      <c r="E49" s="73">
        <v>0</v>
      </c>
      <c r="F49" s="58">
        <f t="shared" si="0"/>
        <v>0</v>
      </c>
    </row>
    <row r="50" spans="1:6" ht="14.25">
      <c r="A50" s="29"/>
      <c r="B50" s="63" t="s">
        <v>157</v>
      </c>
      <c r="C50" s="64" t="s">
        <v>158</v>
      </c>
      <c r="D50" s="65">
        <f aca="true" t="shared" si="3" ref="D50:E52">D51</f>
        <v>65</v>
      </c>
      <c r="E50" s="65">
        <f>E51</f>
        <v>8.6</v>
      </c>
      <c r="F50" s="65">
        <f>D50-E50</f>
        <v>56.4</v>
      </c>
    </row>
    <row r="51" spans="1:6" ht="29.25" customHeight="1">
      <c r="A51" s="29"/>
      <c r="B51" s="66" t="s">
        <v>89</v>
      </c>
      <c r="C51" s="75" t="s">
        <v>90</v>
      </c>
      <c r="D51" s="60">
        <f t="shared" si="3"/>
        <v>65</v>
      </c>
      <c r="E51" s="51">
        <f t="shared" si="3"/>
        <v>8.6</v>
      </c>
      <c r="F51" s="60">
        <f>D51-E51</f>
        <v>56.4</v>
      </c>
    </row>
    <row r="52" spans="1:6" ht="33" customHeight="1">
      <c r="A52" s="29"/>
      <c r="B52" s="70" t="s">
        <v>91</v>
      </c>
      <c r="C52" s="74" t="s">
        <v>92</v>
      </c>
      <c r="D52" s="51">
        <f t="shared" si="3"/>
        <v>65</v>
      </c>
      <c r="E52" s="73">
        <f t="shared" si="3"/>
        <v>8.6</v>
      </c>
      <c r="F52" s="58">
        <f t="shared" si="0"/>
        <v>56.4</v>
      </c>
    </row>
    <row r="53" spans="1:6" ht="30">
      <c r="A53" s="29"/>
      <c r="B53" s="70" t="s">
        <v>70</v>
      </c>
      <c r="C53" s="74" t="s">
        <v>93</v>
      </c>
      <c r="D53" s="51">
        <v>65</v>
      </c>
      <c r="E53" s="73">
        <v>8.6</v>
      </c>
      <c r="F53" s="58">
        <f t="shared" si="0"/>
        <v>56.4</v>
      </c>
    </row>
    <row r="54" spans="1:6" ht="14.25">
      <c r="A54" s="29"/>
      <c r="B54" s="63" t="s">
        <v>159</v>
      </c>
      <c r="C54" s="64" t="s">
        <v>160</v>
      </c>
      <c r="D54" s="65">
        <f aca="true" t="shared" si="4" ref="D54:E56">D55</f>
        <v>1354.1</v>
      </c>
      <c r="E54" s="65">
        <f t="shared" si="4"/>
        <v>524.53</v>
      </c>
      <c r="F54" s="65">
        <f>D54-E54</f>
        <v>829.5699999999999</v>
      </c>
    </row>
    <row r="55" spans="1:6" ht="24">
      <c r="A55" s="29"/>
      <c r="B55" s="69" t="s">
        <v>99</v>
      </c>
      <c r="C55" s="75" t="s">
        <v>100</v>
      </c>
      <c r="D55" s="60">
        <f t="shared" si="4"/>
        <v>1354.1</v>
      </c>
      <c r="E55" s="60">
        <f t="shared" si="4"/>
        <v>524.53</v>
      </c>
      <c r="F55" s="60">
        <f t="shared" si="0"/>
        <v>829.5699999999999</v>
      </c>
    </row>
    <row r="56" spans="1:6" ht="30">
      <c r="A56" s="29"/>
      <c r="B56" s="70" t="s">
        <v>101</v>
      </c>
      <c r="C56" s="74" t="s">
        <v>129</v>
      </c>
      <c r="D56" s="51">
        <f t="shared" si="4"/>
        <v>1354.1</v>
      </c>
      <c r="E56" s="51">
        <f t="shared" si="4"/>
        <v>524.53</v>
      </c>
      <c r="F56" s="60">
        <f t="shared" si="0"/>
        <v>829.5699999999999</v>
      </c>
    </row>
    <row r="57" spans="1:6" ht="30">
      <c r="A57" s="29"/>
      <c r="B57" s="70" t="s">
        <v>102</v>
      </c>
      <c r="C57" s="74" t="s">
        <v>130</v>
      </c>
      <c r="D57" s="51">
        <v>1354.1</v>
      </c>
      <c r="E57" s="51">
        <v>524.53</v>
      </c>
      <c r="F57" s="60">
        <f t="shared" si="0"/>
        <v>829.5699999999999</v>
      </c>
    </row>
    <row r="58" spans="1:6" ht="28.5">
      <c r="A58" s="29"/>
      <c r="B58" s="63" t="s">
        <v>94</v>
      </c>
      <c r="C58" s="64" t="s">
        <v>161</v>
      </c>
      <c r="D58" s="65">
        <f aca="true" t="shared" si="5" ref="D58:E60">D59</f>
        <v>3407.3</v>
      </c>
      <c r="E58" s="65">
        <f t="shared" si="5"/>
        <v>142.35</v>
      </c>
      <c r="F58" s="65">
        <f>D58-E58</f>
        <v>3264.9500000000003</v>
      </c>
    </row>
    <row r="59" spans="1:6" ht="15">
      <c r="A59" s="29"/>
      <c r="B59" s="69" t="s">
        <v>94</v>
      </c>
      <c r="C59" s="79" t="s">
        <v>95</v>
      </c>
      <c r="D59" s="60">
        <f>D61+D63</f>
        <v>3407.3</v>
      </c>
      <c r="E59" s="60">
        <f>E61+E63</f>
        <v>142.35</v>
      </c>
      <c r="F59" s="60">
        <f t="shared" si="0"/>
        <v>3264.9500000000003</v>
      </c>
    </row>
    <row r="60" spans="1:6" ht="30">
      <c r="A60" s="29"/>
      <c r="B60" s="49" t="s">
        <v>96</v>
      </c>
      <c r="C60" s="79" t="s">
        <v>97</v>
      </c>
      <c r="D60" s="51">
        <f t="shared" si="5"/>
        <v>276.3</v>
      </c>
      <c r="E60" s="51">
        <f t="shared" si="5"/>
        <v>142.35</v>
      </c>
      <c r="F60" s="60">
        <f t="shared" si="0"/>
        <v>133.95000000000002</v>
      </c>
    </row>
    <row r="61" spans="1:6" ht="30">
      <c r="A61" s="31"/>
      <c r="B61" s="49" t="s">
        <v>70</v>
      </c>
      <c r="C61" s="79" t="s">
        <v>98</v>
      </c>
      <c r="D61" s="51">
        <v>276.3</v>
      </c>
      <c r="E61" s="51">
        <v>142.35</v>
      </c>
      <c r="F61" s="60">
        <f t="shared" si="0"/>
        <v>133.95000000000002</v>
      </c>
    </row>
    <row r="62" spans="1:6" ht="45">
      <c r="A62" s="29"/>
      <c r="B62" s="49" t="s">
        <v>177</v>
      </c>
      <c r="C62" s="79" t="s">
        <v>181</v>
      </c>
      <c r="D62" s="51">
        <f>D63</f>
        <v>3131</v>
      </c>
      <c r="E62" s="51">
        <f>E63</f>
        <v>0</v>
      </c>
      <c r="F62" s="60">
        <f t="shared" si="0"/>
        <v>3131</v>
      </c>
    </row>
    <row r="63" spans="1:6" ht="30">
      <c r="A63" s="29"/>
      <c r="B63" s="49" t="s">
        <v>70</v>
      </c>
      <c r="C63" s="79" t="s">
        <v>182</v>
      </c>
      <c r="D63" s="51">
        <v>3131</v>
      </c>
      <c r="E63" s="51">
        <v>0</v>
      </c>
      <c r="F63" s="60">
        <f t="shared" si="0"/>
        <v>3131</v>
      </c>
    </row>
    <row r="64" spans="1:6" ht="99.75">
      <c r="A64" s="29"/>
      <c r="B64" s="63" t="s">
        <v>162</v>
      </c>
      <c r="C64" s="64" t="s">
        <v>163</v>
      </c>
      <c r="D64" s="65">
        <f>D65</f>
        <v>100</v>
      </c>
      <c r="E64" s="65">
        <f>E65</f>
        <v>50</v>
      </c>
      <c r="F64" s="65">
        <f>D64-E64</f>
        <v>50</v>
      </c>
    </row>
    <row r="65" spans="1:6" ht="15">
      <c r="A65" s="29"/>
      <c r="B65" s="70" t="s">
        <v>164</v>
      </c>
      <c r="C65" s="79" t="s">
        <v>163</v>
      </c>
      <c r="D65" s="60">
        <f>D66</f>
        <v>100</v>
      </c>
      <c r="E65" s="60">
        <f>E66</f>
        <v>50</v>
      </c>
      <c r="F65" s="60">
        <f>D65-E65</f>
        <v>50</v>
      </c>
    </row>
    <row r="66" spans="1:6" ht="15">
      <c r="A66" s="31"/>
      <c r="B66" s="70" t="s">
        <v>164</v>
      </c>
      <c r="C66" s="79" t="s">
        <v>165</v>
      </c>
      <c r="D66" s="51">
        <v>100</v>
      </c>
      <c r="E66" s="51">
        <v>50</v>
      </c>
      <c r="F66" s="60">
        <f>D66-E66</f>
        <v>50</v>
      </c>
    </row>
    <row r="67" s="14" customFormat="1" ht="12.75">
      <c r="B67" s="33"/>
    </row>
    <row r="68" s="14" customFormat="1" ht="12.75">
      <c r="B68" s="33"/>
    </row>
    <row r="69" s="14" customFormat="1" ht="12.75">
      <c r="B69" s="33"/>
    </row>
    <row r="70" s="14" customFormat="1" ht="12.75">
      <c r="B70" s="33"/>
    </row>
    <row r="71" s="14" customFormat="1" ht="12.75">
      <c r="B71" s="33"/>
    </row>
    <row r="72" s="14" customFormat="1" ht="12.75">
      <c r="B72" s="33"/>
    </row>
    <row r="73" s="14" customFormat="1" ht="12.75">
      <c r="B73" s="33"/>
    </row>
    <row r="74" s="14" customFormat="1" ht="12.75">
      <c r="B74" s="33"/>
    </row>
    <row r="75" s="14" customFormat="1" ht="12.75">
      <c r="B75" s="33"/>
    </row>
    <row r="76" s="14" customFormat="1" ht="12.75">
      <c r="B76" s="33"/>
    </row>
    <row r="77" s="14" customFormat="1" ht="12.75">
      <c r="B77" s="33"/>
    </row>
    <row r="78" s="14" customFormat="1" ht="12.75">
      <c r="B78" s="33"/>
    </row>
    <row r="79" s="14" customFormat="1" ht="12.75">
      <c r="B79" s="33"/>
    </row>
    <row r="80" s="14" customFormat="1" ht="12.75">
      <c r="B80" s="33"/>
    </row>
    <row r="81" s="14" customFormat="1" ht="12.75">
      <c r="B81" s="33"/>
    </row>
    <row r="82" s="14" customFormat="1" ht="12.75">
      <c r="B82" s="33"/>
    </row>
    <row r="83" s="14" customFormat="1" ht="12.75">
      <c r="B83" s="33"/>
    </row>
    <row r="84" s="14" customFormat="1" ht="12.75">
      <c r="B84" s="33"/>
    </row>
    <row r="85" s="14" customFormat="1" ht="12.75">
      <c r="B85" s="33"/>
    </row>
    <row r="86" s="14" customFormat="1" ht="12.75">
      <c r="B86" s="33"/>
    </row>
    <row r="87" s="14" customFormat="1" ht="12.75">
      <c r="B87" s="33"/>
    </row>
    <row r="88" s="14" customFormat="1" ht="12.75">
      <c r="B88" s="33"/>
    </row>
    <row r="89" s="14" customFormat="1" ht="12.75">
      <c r="B89" s="33"/>
    </row>
    <row r="90" s="14" customFormat="1" ht="12.75">
      <c r="B90" s="33"/>
    </row>
  </sheetData>
  <sheetProtection/>
  <mergeCells count="9">
    <mergeCell ref="C1:F1"/>
    <mergeCell ref="F5:F6"/>
    <mergeCell ref="A4:F4"/>
    <mergeCell ref="A5:A6"/>
    <mergeCell ref="B5:B6"/>
    <mergeCell ref="C5:C6"/>
    <mergeCell ref="D5:D6"/>
    <mergeCell ref="E5:E6"/>
    <mergeCell ref="C2:G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65" r:id="rId1"/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4" sqref="C4"/>
    </sheetView>
  </sheetViews>
  <sheetFormatPr defaultColWidth="9.00390625" defaultRowHeight="12.75"/>
  <cols>
    <col min="2" max="2" width="26.75390625" style="0" customWidth="1"/>
    <col min="3" max="3" width="44.125" style="0" customWidth="1"/>
    <col min="4" max="4" width="18.25390625" style="0" customWidth="1"/>
    <col min="5" max="5" width="16.375" style="0" customWidth="1"/>
  </cols>
  <sheetData>
    <row r="1" spans="3:6" ht="15.75">
      <c r="C1" s="83" t="s">
        <v>134</v>
      </c>
      <c r="D1" s="83"/>
      <c r="E1" s="83"/>
      <c r="F1" s="48"/>
    </row>
    <row r="2" spans="3:6" ht="19.5" customHeight="1">
      <c r="C2" s="81" t="s">
        <v>179</v>
      </c>
      <c r="D2" s="81"/>
      <c r="E2" s="81"/>
      <c r="F2" s="43"/>
    </row>
    <row r="3" spans="3:6" ht="35.25" customHeight="1">
      <c r="C3" s="81"/>
      <c r="D3" s="81"/>
      <c r="E3" s="81"/>
      <c r="F3" s="43"/>
    </row>
    <row r="4" spans="3:6" ht="35.25" customHeight="1">
      <c r="C4" s="71"/>
      <c r="D4" s="71"/>
      <c r="E4" s="71"/>
      <c r="F4" s="43"/>
    </row>
    <row r="5" spans="1:5" ht="78" customHeight="1">
      <c r="A5" s="93" t="s">
        <v>186</v>
      </c>
      <c r="B5" s="93"/>
      <c r="C5" s="93"/>
      <c r="D5" s="93"/>
      <c r="E5" s="93"/>
    </row>
    <row r="6" spans="1:5" ht="21" customHeight="1">
      <c r="A6" s="87" t="s">
        <v>131</v>
      </c>
      <c r="B6" s="90" t="s">
        <v>103</v>
      </c>
      <c r="C6" s="94" t="s">
        <v>104</v>
      </c>
      <c r="D6" s="97" t="s">
        <v>105</v>
      </c>
      <c r="E6" s="97" t="s">
        <v>106</v>
      </c>
    </row>
    <row r="7" spans="1:5" ht="12.75" customHeight="1">
      <c r="A7" s="88"/>
      <c r="B7" s="91"/>
      <c r="C7" s="95"/>
      <c r="D7" s="98"/>
      <c r="E7" s="98"/>
    </row>
    <row r="8" spans="1:5" ht="109.5" customHeight="1">
      <c r="A8" s="89"/>
      <c r="B8" s="92"/>
      <c r="C8" s="96"/>
      <c r="D8" s="99"/>
      <c r="E8" s="99"/>
    </row>
    <row r="9" spans="1:5" ht="31.5">
      <c r="A9" s="34">
        <v>257</v>
      </c>
      <c r="B9" s="35" t="s">
        <v>108</v>
      </c>
      <c r="C9" s="36" t="s">
        <v>107</v>
      </c>
      <c r="D9" s="44">
        <f>D10</f>
        <v>6924.18</v>
      </c>
      <c r="E9" s="44">
        <f>E10</f>
        <v>-4510.050000000001</v>
      </c>
    </row>
    <row r="10" spans="1:5" ht="30.75" customHeight="1">
      <c r="A10" s="34">
        <v>257</v>
      </c>
      <c r="B10" s="35" t="s">
        <v>108</v>
      </c>
      <c r="C10" s="36" t="s">
        <v>109</v>
      </c>
      <c r="D10" s="44">
        <f>D11</f>
        <v>6924.18</v>
      </c>
      <c r="E10" s="44">
        <f>E11</f>
        <v>-4510.050000000001</v>
      </c>
    </row>
    <row r="11" spans="1:5" ht="31.5">
      <c r="A11" s="34">
        <v>257</v>
      </c>
      <c r="B11" s="35" t="s">
        <v>110</v>
      </c>
      <c r="C11" s="36" t="s">
        <v>111</v>
      </c>
      <c r="D11" s="44">
        <f>D12+D16</f>
        <v>6924.18</v>
      </c>
      <c r="E11" s="44">
        <f>E12+E16</f>
        <v>-4510.050000000001</v>
      </c>
    </row>
    <row r="12" spans="1:5" ht="25.5" customHeight="1">
      <c r="A12" s="34">
        <v>257</v>
      </c>
      <c r="B12" s="35" t="s">
        <v>112</v>
      </c>
      <c r="C12" s="36" t="s">
        <v>113</v>
      </c>
      <c r="D12" s="44">
        <f aca="true" t="shared" si="0" ref="D12:E14">D13</f>
        <v>-25242.6</v>
      </c>
      <c r="E12" s="44">
        <f t="shared" si="0"/>
        <v>-13582.11</v>
      </c>
    </row>
    <row r="13" spans="1:5" ht="31.5">
      <c r="A13" s="37">
        <v>257</v>
      </c>
      <c r="B13" s="38" t="s">
        <v>114</v>
      </c>
      <c r="C13" s="39" t="s">
        <v>115</v>
      </c>
      <c r="D13" s="45">
        <f t="shared" si="0"/>
        <v>-25242.6</v>
      </c>
      <c r="E13" s="45">
        <f t="shared" si="0"/>
        <v>-13582.11</v>
      </c>
    </row>
    <row r="14" spans="1:5" ht="31.5">
      <c r="A14" s="37">
        <v>257</v>
      </c>
      <c r="B14" s="38" t="s">
        <v>116</v>
      </c>
      <c r="C14" s="39" t="s">
        <v>117</v>
      </c>
      <c r="D14" s="45">
        <f t="shared" si="0"/>
        <v>-25242.6</v>
      </c>
      <c r="E14" s="45">
        <f t="shared" si="0"/>
        <v>-13582.11</v>
      </c>
    </row>
    <row r="15" spans="1:5" ht="31.5">
      <c r="A15" s="40">
        <v>257</v>
      </c>
      <c r="B15" s="41" t="s">
        <v>118</v>
      </c>
      <c r="C15" s="42" t="s">
        <v>119</v>
      </c>
      <c r="D15" s="46">
        <f>-(Доходы!C6)</f>
        <v>-25242.6</v>
      </c>
      <c r="E15" s="47">
        <f>SUM(-Доходы!D6)</f>
        <v>-13582.11</v>
      </c>
    </row>
    <row r="16" spans="1:5" ht="31.5">
      <c r="A16" s="34">
        <v>257</v>
      </c>
      <c r="B16" s="35" t="s">
        <v>120</v>
      </c>
      <c r="C16" s="36" t="s">
        <v>121</v>
      </c>
      <c r="D16" s="44">
        <f aca="true" t="shared" si="1" ref="D16:E18">D17</f>
        <v>32166.78</v>
      </c>
      <c r="E16" s="44">
        <f t="shared" si="1"/>
        <v>9072.06</v>
      </c>
    </row>
    <row r="17" spans="1:5" ht="31.5">
      <c r="A17" s="37">
        <v>257</v>
      </c>
      <c r="B17" s="38" t="s">
        <v>122</v>
      </c>
      <c r="C17" s="39" t="s">
        <v>123</v>
      </c>
      <c r="D17" s="45">
        <f t="shared" si="1"/>
        <v>32166.78</v>
      </c>
      <c r="E17" s="45">
        <f t="shared" si="1"/>
        <v>9072.06</v>
      </c>
    </row>
    <row r="18" spans="1:5" ht="31.5">
      <c r="A18" s="37">
        <v>257</v>
      </c>
      <c r="B18" s="38" t="s">
        <v>124</v>
      </c>
      <c r="C18" s="39" t="s">
        <v>125</v>
      </c>
      <c r="D18" s="45">
        <f t="shared" si="1"/>
        <v>32166.78</v>
      </c>
      <c r="E18" s="45">
        <f t="shared" si="1"/>
        <v>9072.06</v>
      </c>
    </row>
    <row r="19" spans="1:5" ht="31.5">
      <c r="A19" s="40">
        <v>257</v>
      </c>
      <c r="B19" s="41" t="s">
        <v>126</v>
      </c>
      <c r="C19" s="42" t="s">
        <v>127</v>
      </c>
      <c r="D19" s="47">
        <f>SUM(Расходы!D7)</f>
        <v>32166.78</v>
      </c>
      <c r="E19" s="47">
        <f>SUM(Расходы!E7)</f>
        <v>9072.06</v>
      </c>
    </row>
  </sheetData>
  <sheetProtection/>
  <mergeCells count="8">
    <mergeCell ref="C1:E1"/>
    <mergeCell ref="A6:A8"/>
    <mergeCell ref="B6:B8"/>
    <mergeCell ref="A5:E5"/>
    <mergeCell ref="C6:C8"/>
    <mergeCell ref="D6:D8"/>
    <mergeCell ref="E6:E8"/>
    <mergeCell ref="C2:E3"/>
  </mergeCell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2013-11-14T09:24:04Z</cp:lastPrinted>
  <dcterms:created xsi:type="dcterms:W3CDTF">2009-02-18T11:16:00Z</dcterms:created>
  <dcterms:modified xsi:type="dcterms:W3CDTF">2013-11-14T11:00:32Z</dcterms:modified>
  <cp:category/>
  <cp:version/>
  <cp:contentType/>
  <cp:contentStatus/>
</cp:coreProperties>
</file>